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firstSheet="1" activeTab="4"/>
  </bookViews>
  <sheets>
    <sheet name="Prezentace" sheetId="1" state="hidden" r:id="rId1"/>
    <sheet name="1" sheetId="2" r:id="rId2"/>
    <sheet name="2" sheetId="3" r:id="rId3"/>
    <sheet name="3" sheetId="4" r:id="rId4"/>
    <sheet name="Výsledky" sheetId="5" r:id="rId5"/>
  </sheets>
  <definedNames/>
  <calcPr fullCalcOnLoad="1"/>
</workbook>
</file>

<file path=xl/sharedStrings.xml><?xml version="1.0" encoding="utf-8"?>
<sst xmlns="http://schemas.openxmlformats.org/spreadsheetml/2006/main" count="1779" uniqueCount="387">
  <si>
    <t>Pořadí</t>
  </si>
  <si>
    <t>číslo</t>
  </si>
  <si>
    <t>Příjmení</t>
  </si>
  <si>
    <t>Jméno</t>
  </si>
  <si>
    <t>Celkový</t>
  </si>
  <si>
    <t>výsledek</t>
  </si>
  <si>
    <t>Klub (organizace)</t>
  </si>
  <si>
    <t>Výsledková listina</t>
  </si>
  <si>
    <t>Start.</t>
  </si>
  <si>
    <t>Čas vyvěšení:</t>
  </si>
  <si>
    <t xml:space="preserve"> </t>
  </si>
  <si>
    <t>Součet</t>
  </si>
  <si>
    <t>Rány</t>
  </si>
  <si>
    <t xml:space="preserve"> VT </t>
  </si>
  <si>
    <t>M-92</t>
  </si>
  <si>
    <t>I-88</t>
  </si>
  <si>
    <t>II-84</t>
  </si>
  <si>
    <t>III-78</t>
  </si>
  <si>
    <t>M-98</t>
  </si>
  <si>
    <t>I-94</t>
  </si>
  <si>
    <t>II-90</t>
  </si>
  <si>
    <t>III-84</t>
  </si>
  <si>
    <t>VT</t>
  </si>
  <si>
    <r>
      <t xml:space="preserve">Terč </t>
    </r>
    <r>
      <rPr>
        <b/>
        <sz val="10"/>
        <rFont val="Arial CE"/>
        <family val="0"/>
      </rPr>
      <t>SČS-D1</t>
    </r>
    <r>
      <rPr>
        <sz val="10"/>
        <rFont val="Arial CE"/>
        <family val="0"/>
      </rPr>
      <t xml:space="preserve"> -</t>
    </r>
    <r>
      <rPr>
        <b/>
        <sz val="10"/>
        <rFont val="Arial CE"/>
        <family val="0"/>
      </rPr>
      <t xml:space="preserve"> 5</t>
    </r>
    <r>
      <rPr>
        <sz val="10"/>
        <rFont val="Arial CE"/>
        <family val="0"/>
      </rPr>
      <t>(2min)+</t>
    </r>
    <r>
      <rPr>
        <b/>
        <sz val="10"/>
        <rFont val="Arial CE"/>
        <family val="0"/>
      </rPr>
      <t>10</t>
    </r>
    <r>
      <rPr>
        <sz val="10"/>
        <rFont val="Arial CE"/>
        <family val="0"/>
      </rPr>
      <t>(4min)</t>
    </r>
  </si>
  <si>
    <r>
      <t xml:space="preserve">Terč </t>
    </r>
    <r>
      <rPr>
        <b/>
        <sz val="10"/>
        <rFont val="Arial CE"/>
        <family val="0"/>
      </rPr>
      <t>77/P</t>
    </r>
    <r>
      <rPr>
        <sz val="10"/>
        <rFont val="Arial CE"/>
        <family val="0"/>
      </rPr>
      <t xml:space="preserve"> -</t>
    </r>
    <r>
      <rPr>
        <b/>
        <sz val="10"/>
        <rFont val="Arial CE"/>
        <family val="0"/>
      </rPr>
      <t xml:space="preserve"> 5</t>
    </r>
    <r>
      <rPr>
        <sz val="10"/>
        <rFont val="Arial CE"/>
        <family val="0"/>
      </rPr>
      <t>(2min)+</t>
    </r>
    <r>
      <rPr>
        <b/>
        <sz val="10"/>
        <rFont val="Arial CE"/>
        <family val="0"/>
      </rPr>
      <t>10</t>
    </r>
    <r>
      <rPr>
        <sz val="10"/>
        <rFont val="Arial CE"/>
        <family val="0"/>
      </rPr>
      <t>(4min)</t>
    </r>
  </si>
  <si>
    <r>
      <t xml:space="preserve">Terč </t>
    </r>
    <r>
      <rPr>
        <b/>
        <sz val="10"/>
        <rFont val="Arial CE"/>
        <family val="0"/>
      </rPr>
      <t>135P</t>
    </r>
    <r>
      <rPr>
        <sz val="10"/>
        <rFont val="Arial CE"/>
        <family val="0"/>
      </rPr>
      <t xml:space="preserve"> -</t>
    </r>
    <r>
      <rPr>
        <b/>
        <sz val="10"/>
        <rFont val="Arial CE"/>
        <family val="0"/>
      </rPr>
      <t xml:space="preserve"> 5</t>
    </r>
    <r>
      <rPr>
        <sz val="10"/>
        <rFont val="Arial CE"/>
        <family val="0"/>
      </rPr>
      <t>(2min)+</t>
    </r>
    <r>
      <rPr>
        <b/>
        <sz val="10"/>
        <rFont val="Arial CE"/>
        <family val="0"/>
      </rPr>
      <t>10</t>
    </r>
    <r>
      <rPr>
        <sz val="10"/>
        <rFont val="Arial CE"/>
        <family val="0"/>
      </rPr>
      <t>(4min)</t>
    </r>
  </si>
  <si>
    <t>TŘI MÁJOVÉ KAPKY</t>
  </si>
  <si>
    <t>Zbraň</t>
  </si>
  <si>
    <t>P</t>
  </si>
  <si>
    <t>VPs1</t>
  </si>
  <si>
    <t>VRs1</t>
  </si>
  <si>
    <t>VPs1, VRs1</t>
  </si>
  <si>
    <t>VPs5, VRs5</t>
  </si>
  <si>
    <t>VRs5</t>
  </si>
  <si>
    <t>VPs5</t>
  </si>
  <si>
    <t>Pistolí</t>
  </si>
  <si>
    <t>Revolverů</t>
  </si>
  <si>
    <t>Ředitel soutěže:</t>
  </si>
  <si>
    <t>Hlavní rozhodčí:</t>
  </si>
  <si>
    <t>Žemlička</t>
  </si>
  <si>
    <t>Ladislav</t>
  </si>
  <si>
    <t>KVZ Vltava Týn n/V</t>
  </si>
  <si>
    <t>Žemličková</t>
  </si>
  <si>
    <t>Marie</t>
  </si>
  <si>
    <t>Kališ</t>
  </si>
  <si>
    <t>Petr</t>
  </si>
  <si>
    <t>Michková</t>
  </si>
  <si>
    <t>Martina</t>
  </si>
  <si>
    <t>SSK Borek</t>
  </si>
  <si>
    <t>Ferebauerová</t>
  </si>
  <si>
    <t>SK VŠERS</t>
  </si>
  <si>
    <t>Radka</t>
  </si>
  <si>
    <t>Mužík</t>
  </si>
  <si>
    <t>Vladimír</t>
  </si>
  <si>
    <t>KVZ Přeštice</t>
  </si>
  <si>
    <t>Moravec</t>
  </si>
  <si>
    <t>Miroslav</t>
  </si>
  <si>
    <t>SK Prachatice</t>
  </si>
  <si>
    <t>Adamec</t>
  </si>
  <si>
    <t>František</t>
  </si>
  <si>
    <t>SSK Čekanice</t>
  </si>
  <si>
    <t>Pour</t>
  </si>
  <si>
    <t>Miloš</t>
  </si>
  <si>
    <t>Kubart</t>
  </si>
  <si>
    <t>Václav</t>
  </si>
  <si>
    <t>Miler</t>
  </si>
  <si>
    <t>Zdeněk</t>
  </si>
  <si>
    <t>Plecer</t>
  </si>
  <si>
    <t>Josef</t>
  </si>
  <si>
    <t>Januška</t>
  </si>
  <si>
    <t>SK Opařany</t>
  </si>
  <si>
    <t>Miloslav</t>
  </si>
  <si>
    <t>Vysocký</t>
  </si>
  <si>
    <t>Jakub</t>
  </si>
  <si>
    <t>Sezimovo Ústí</t>
  </si>
  <si>
    <t>Pakosta</t>
  </si>
  <si>
    <t>Karel</t>
  </si>
  <si>
    <t>Kureš</t>
  </si>
  <si>
    <t>SK Blansko</t>
  </si>
  <si>
    <t>Faktor ml.</t>
  </si>
  <si>
    <t>Faktor 1G</t>
  </si>
  <si>
    <t>Faktor 2G</t>
  </si>
  <si>
    <t>Baier</t>
  </si>
  <si>
    <t>SS Pořešín</t>
  </si>
  <si>
    <t>Švihálek</t>
  </si>
  <si>
    <t>Jiří</t>
  </si>
  <si>
    <t>KVZ Fruko J. Hradec</t>
  </si>
  <si>
    <t>Fiala</t>
  </si>
  <si>
    <t>Jílek</t>
  </si>
  <si>
    <t>Milan</t>
  </si>
  <si>
    <t>SK Jednorožec Žirovnice</t>
  </si>
  <si>
    <t>Kraus</t>
  </si>
  <si>
    <t>Michal</t>
  </si>
  <si>
    <t>Slaný</t>
  </si>
  <si>
    <t>Pavelka</t>
  </si>
  <si>
    <t>Ivan</t>
  </si>
  <si>
    <t>SSK Kaplice</t>
  </si>
  <si>
    <t>Řeháček</t>
  </si>
  <si>
    <t>Radek</t>
  </si>
  <si>
    <t>Majer</t>
  </si>
  <si>
    <t>Oldřich</t>
  </si>
  <si>
    <t>PAW Č. Budějovice</t>
  </si>
  <si>
    <t>Kafka</t>
  </si>
  <si>
    <t>Antonín</t>
  </si>
  <si>
    <t>SPS Písek</t>
  </si>
  <si>
    <t>Bečvář</t>
  </si>
  <si>
    <t>Vejslík</t>
  </si>
  <si>
    <t>Zajíček</t>
  </si>
  <si>
    <t>Jan</t>
  </si>
  <si>
    <t>Švarc</t>
  </si>
  <si>
    <t>Vlastimil</t>
  </si>
  <si>
    <t>KVZ Čimelice</t>
  </si>
  <si>
    <t>Koliasa</t>
  </si>
  <si>
    <t>Stanislav</t>
  </si>
  <si>
    <t>Koch</t>
  </si>
  <si>
    <t>KVZ Policie Počátky</t>
  </si>
  <si>
    <t>Fuksa</t>
  </si>
  <si>
    <t>Viktor</t>
  </si>
  <si>
    <t>Herceg</t>
  </si>
  <si>
    <t>Bohumil</t>
  </si>
  <si>
    <t>Dědič</t>
  </si>
  <si>
    <t>Krček</t>
  </si>
  <si>
    <t>Hazmuka</t>
  </si>
  <si>
    <t>Radoslav</t>
  </si>
  <si>
    <t>Teringl</t>
  </si>
  <si>
    <t>Týn nad Vltavou</t>
  </si>
  <si>
    <t>Získal</t>
  </si>
  <si>
    <t>KVZ Pelhřimov</t>
  </si>
  <si>
    <t>Bočan</t>
  </si>
  <si>
    <t>Rendl</t>
  </si>
  <si>
    <t>Červenka</t>
  </si>
  <si>
    <t>Pavel</t>
  </si>
  <si>
    <t>Pětivlas</t>
  </si>
  <si>
    <t>David</t>
  </si>
  <si>
    <t>Kubicová</t>
  </si>
  <si>
    <t>Lucie</t>
  </si>
  <si>
    <t>SKP Strakonice</t>
  </si>
  <si>
    <t>Čuba</t>
  </si>
  <si>
    <t>Kombat Kladno</t>
  </si>
  <si>
    <t>Valenta</t>
  </si>
  <si>
    <t>ČMSJ</t>
  </si>
  <si>
    <t>Marek</t>
  </si>
  <si>
    <t>Křikava</t>
  </si>
  <si>
    <t>KVZ Kladno</t>
  </si>
  <si>
    <t>Dvořák</t>
  </si>
  <si>
    <t>Olešník</t>
  </si>
  <si>
    <t>Šmíd</t>
  </si>
  <si>
    <t>Hartl</t>
  </si>
  <si>
    <t>Rašovský</t>
  </si>
  <si>
    <t>Ivo</t>
  </si>
  <si>
    <t>střelecké soutěže k. č. 205</t>
  </si>
  <si>
    <t>Datum: 8.5.2016 Semenec,              Týn n/Vltavou</t>
  </si>
  <si>
    <t>Vávlav Čížek</t>
  </si>
  <si>
    <t>Petr Kališ</t>
  </si>
  <si>
    <t>Adensam</t>
  </si>
  <si>
    <t>Martin</t>
  </si>
  <si>
    <t>Albrecht</t>
  </si>
  <si>
    <t>SSK Telč</t>
  </si>
  <si>
    <t>Bahenský</t>
  </si>
  <si>
    <t>Michael</t>
  </si>
  <si>
    <t>PSK OLYMP Praha</t>
  </si>
  <si>
    <t>Bartoš</t>
  </si>
  <si>
    <t>Richad</t>
  </si>
  <si>
    <t>Brno</t>
  </si>
  <si>
    <t>Baxa</t>
  </si>
  <si>
    <t>Tomáš</t>
  </si>
  <si>
    <t>SSK Šťáhlavy</t>
  </si>
  <si>
    <t>SSK Písek</t>
  </si>
  <si>
    <t>Bělohlávek</t>
  </si>
  <si>
    <t>KVZ Polná</t>
  </si>
  <si>
    <t>Bína</t>
  </si>
  <si>
    <t>KVZ Telč</t>
  </si>
  <si>
    <t>Blafka</t>
  </si>
  <si>
    <t>Lubomír</t>
  </si>
  <si>
    <t>AVZO N. Hrady</t>
  </si>
  <si>
    <t>Blahovec</t>
  </si>
  <si>
    <t>SK Litvínovice</t>
  </si>
  <si>
    <t>Brejžek</t>
  </si>
  <si>
    <t>Vojtěch</t>
  </si>
  <si>
    <t>Brzybohatý</t>
  </si>
  <si>
    <t>Grand Benešov</t>
  </si>
  <si>
    <t>Bűrgermeister</t>
  </si>
  <si>
    <t>Cilichová</t>
  </si>
  <si>
    <t>Jaroslava</t>
  </si>
  <si>
    <t>KVZ Hodkovice n/M</t>
  </si>
  <si>
    <t>Čekal</t>
  </si>
  <si>
    <t>Čermák</t>
  </si>
  <si>
    <t>Rudolf</t>
  </si>
  <si>
    <t>Myť</t>
  </si>
  <si>
    <t>Čihák</t>
  </si>
  <si>
    <t>SSK Benešov</t>
  </si>
  <si>
    <t>Čížek</t>
  </si>
  <si>
    <t>Richard</t>
  </si>
  <si>
    <t>Hartmanice</t>
  </si>
  <si>
    <t>Diče</t>
  </si>
  <si>
    <t>Dolák</t>
  </si>
  <si>
    <t>Doležel</t>
  </si>
  <si>
    <t>Aleš</t>
  </si>
  <si>
    <t>KVZ Třebíč</t>
  </si>
  <si>
    <t>Dotlačil</t>
  </si>
  <si>
    <t>Dotlačilová</t>
  </si>
  <si>
    <t>Helena</t>
  </si>
  <si>
    <t>Marian</t>
  </si>
  <si>
    <t>Florián</t>
  </si>
  <si>
    <t>Gažák</t>
  </si>
  <si>
    <t>KVZ Stromovka Č.B.</t>
  </si>
  <si>
    <t>Grill</t>
  </si>
  <si>
    <t>Had</t>
  </si>
  <si>
    <t>Jaroslav</t>
  </si>
  <si>
    <t>AVZO Žirovnice</t>
  </si>
  <si>
    <t>Hobza</t>
  </si>
  <si>
    <t>Lukáš</t>
  </si>
  <si>
    <t>Mor. Budějovice</t>
  </si>
  <si>
    <t>Hradský</t>
  </si>
  <si>
    <t>SSK Strakonice</t>
  </si>
  <si>
    <t>Chán</t>
  </si>
  <si>
    <t>SK Strunkovice</t>
  </si>
  <si>
    <t>Ille</t>
  </si>
  <si>
    <t>Větřní</t>
  </si>
  <si>
    <t>Jáchym</t>
  </si>
  <si>
    <t>Janovský</t>
  </si>
  <si>
    <t xml:space="preserve">Jiří  </t>
  </si>
  <si>
    <t>Mojmír</t>
  </si>
  <si>
    <t>Jelínek</t>
  </si>
  <si>
    <t>Jírů</t>
  </si>
  <si>
    <t>Jíša</t>
  </si>
  <si>
    <t>Benešov</t>
  </si>
  <si>
    <t>Jungwirth</t>
  </si>
  <si>
    <t>Just</t>
  </si>
  <si>
    <t>Kališová</t>
  </si>
  <si>
    <t>Monika</t>
  </si>
  <si>
    <t>Kašparová</t>
  </si>
  <si>
    <t>Jana</t>
  </si>
  <si>
    <t>Zliv</t>
  </si>
  <si>
    <t>Kejř</t>
  </si>
  <si>
    <t>Klang</t>
  </si>
  <si>
    <t>Klíma</t>
  </si>
  <si>
    <t>Koblic</t>
  </si>
  <si>
    <t>Praha 4</t>
  </si>
  <si>
    <t>Kodýdek</t>
  </si>
  <si>
    <t>Koltai</t>
  </si>
  <si>
    <t>Kos</t>
  </si>
  <si>
    <t>Kotrč</t>
  </si>
  <si>
    <t>Horní Stropnice</t>
  </si>
  <si>
    <t>Král</t>
  </si>
  <si>
    <t>KVZ ÚVS J. Hradec</t>
  </si>
  <si>
    <t>SK Čekanice</t>
  </si>
  <si>
    <t>Krůta</t>
  </si>
  <si>
    <t>SSK Pelhřimov</t>
  </si>
  <si>
    <t>Kříž</t>
  </si>
  <si>
    <t>Kudláček</t>
  </si>
  <si>
    <t>Kumšta</t>
  </si>
  <si>
    <t>SK Klatovy</t>
  </si>
  <si>
    <t>Ladič</t>
  </si>
  <si>
    <t>Tibor</t>
  </si>
  <si>
    <t>Langr</t>
  </si>
  <si>
    <t>Vratislav</t>
  </si>
  <si>
    <t>Macho</t>
  </si>
  <si>
    <t>Třeboň</t>
  </si>
  <si>
    <t>Mára</t>
  </si>
  <si>
    <t>PČR OIKT</t>
  </si>
  <si>
    <t>Marešová</t>
  </si>
  <si>
    <t>Miloslava</t>
  </si>
  <si>
    <t>Matlas</t>
  </si>
  <si>
    <t>Mejstřík</t>
  </si>
  <si>
    <t>Mesároš</t>
  </si>
  <si>
    <t>Ondřej</t>
  </si>
  <si>
    <t>SK Chlum</t>
  </si>
  <si>
    <t>Štefan</t>
  </si>
  <si>
    <t>Míček</t>
  </si>
  <si>
    <t>Michalec</t>
  </si>
  <si>
    <t>Roman</t>
  </si>
  <si>
    <t>Mironiuk</t>
  </si>
  <si>
    <t>Molcar</t>
  </si>
  <si>
    <t>Vladislav</t>
  </si>
  <si>
    <t>Morkes</t>
  </si>
  <si>
    <t>Mužík ml.</t>
  </si>
  <si>
    <t>Šťáhlavy</t>
  </si>
  <si>
    <t>Navrátil</t>
  </si>
  <si>
    <t>Jaromír</t>
  </si>
  <si>
    <t>Němec</t>
  </si>
  <si>
    <t>Ludvík</t>
  </si>
  <si>
    <t>Nikodým</t>
  </si>
  <si>
    <t>Novák</t>
  </si>
  <si>
    <t>Novotná</t>
  </si>
  <si>
    <t>Natálie</t>
  </si>
  <si>
    <t>Novotný</t>
  </si>
  <si>
    <t>Pecha</t>
  </si>
  <si>
    <t>Pechová</t>
  </si>
  <si>
    <t>Hana</t>
  </si>
  <si>
    <t>Peklák</t>
  </si>
  <si>
    <t>Dalibor</t>
  </si>
  <si>
    <t>Petržílka</t>
  </si>
  <si>
    <t>Petřík</t>
  </si>
  <si>
    <t>Jindřich</t>
  </si>
  <si>
    <t>Pilský</t>
  </si>
  <si>
    <t>Patrik</t>
  </si>
  <si>
    <t>Pelhřimov</t>
  </si>
  <si>
    <t>Pistulka</t>
  </si>
  <si>
    <t>Tábor</t>
  </si>
  <si>
    <t>Píša</t>
  </si>
  <si>
    <t>Platz</t>
  </si>
  <si>
    <t>SSK Slavonice</t>
  </si>
  <si>
    <t>Polan</t>
  </si>
  <si>
    <t>Pomyje</t>
  </si>
  <si>
    <t>Procházka</t>
  </si>
  <si>
    <t>Jihlava</t>
  </si>
  <si>
    <t>Remenec</t>
  </si>
  <si>
    <t>SSK Borovany</t>
  </si>
  <si>
    <t>Seitl</t>
  </si>
  <si>
    <t>Schejbal</t>
  </si>
  <si>
    <t>Rapid Plzeň</t>
  </si>
  <si>
    <t>Slad</t>
  </si>
  <si>
    <t>Sluka</t>
  </si>
  <si>
    <t>Smejkal</t>
  </si>
  <si>
    <t>Soukup</t>
  </si>
  <si>
    <t>Vlastislav</t>
  </si>
  <si>
    <t>Stehlík</t>
  </si>
  <si>
    <t>Svoboda</t>
  </si>
  <si>
    <t>Šaman</t>
  </si>
  <si>
    <t>Otto</t>
  </si>
  <si>
    <t>KVZ Mirošov</t>
  </si>
  <si>
    <t>Šíma</t>
  </si>
  <si>
    <t>Šíma ml.</t>
  </si>
  <si>
    <t>Šindelář</t>
  </si>
  <si>
    <t>Štancl</t>
  </si>
  <si>
    <t>Štěch</t>
  </si>
  <si>
    <t>Štícha</t>
  </si>
  <si>
    <t>KVZ Jitka J. Hradec</t>
  </si>
  <si>
    <t>Štrobl</t>
  </si>
  <si>
    <t>Štrobl ml.</t>
  </si>
  <si>
    <t>Štumarová</t>
  </si>
  <si>
    <t>Zdena</t>
  </si>
  <si>
    <t>Švarc ml.</t>
  </si>
  <si>
    <t>Taubr</t>
  </si>
  <si>
    <t>Toman</t>
  </si>
  <si>
    <t>Urbanec</t>
  </si>
  <si>
    <t>Vacko</t>
  </si>
  <si>
    <t>Robert</t>
  </si>
  <si>
    <t>SK Borovany</t>
  </si>
  <si>
    <t>Vacko st.</t>
  </si>
  <si>
    <t>Vala</t>
  </si>
  <si>
    <t>KVZ Králův Dvůr</t>
  </si>
  <si>
    <t>Veselý</t>
  </si>
  <si>
    <t>RR Milín</t>
  </si>
  <si>
    <t>Vicány</t>
  </si>
  <si>
    <t>Vinický</t>
  </si>
  <si>
    <t>Libor</t>
  </si>
  <si>
    <t>Vinter</t>
  </si>
  <si>
    <t>Vítovec</t>
  </si>
  <si>
    <t>Vodrážka</t>
  </si>
  <si>
    <t>Vít</t>
  </si>
  <si>
    <t>Vondrys</t>
  </si>
  <si>
    <t>Voříšek</t>
  </si>
  <si>
    <t>Vystyd</t>
  </si>
  <si>
    <t>Vystydová</t>
  </si>
  <si>
    <t>Veronika</t>
  </si>
  <si>
    <t>Wrzecionko</t>
  </si>
  <si>
    <t>Albert</t>
  </si>
  <si>
    <t>Záhorka</t>
  </si>
  <si>
    <t>Zvěřina</t>
  </si>
  <si>
    <t>Žemlička ml.</t>
  </si>
  <si>
    <t>Žemličková ml.</t>
  </si>
  <si>
    <t>Kraus ml.</t>
  </si>
  <si>
    <t>R</t>
  </si>
  <si>
    <t>Koma</t>
  </si>
  <si>
    <t>Juraj</t>
  </si>
  <si>
    <t>SSK Chvalšiny</t>
  </si>
  <si>
    <t>Augstenová</t>
  </si>
  <si>
    <t>Šárka</t>
  </si>
  <si>
    <t>Trnka</t>
  </si>
  <si>
    <t>Králík</t>
  </si>
  <si>
    <t>Veselí nad Lužnicí</t>
  </si>
  <si>
    <t>Engelová</t>
  </si>
  <si>
    <t>Vašíček</t>
  </si>
  <si>
    <t>Č. Budějovice</t>
  </si>
  <si>
    <t>SSK Milevsko</t>
  </si>
  <si>
    <t>Mužík st.</t>
  </si>
  <si>
    <t>M-125</t>
  </si>
  <si>
    <t>I-110</t>
  </si>
  <si>
    <t>II-95</t>
  </si>
  <si>
    <t>III-80</t>
  </si>
  <si>
    <t xml:space="preserve">VPs9, VRs9   </t>
  </si>
  <si>
    <t>VPs9</t>
  </si>
  <si>
    <t>VRs9</t>
  </si>
  <si>
    <t>PISTOLE</t>
  </si>
  <si>
    <t>REVOLVER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</si>
</sst>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  <numFmt numFmtId="172" formatCode="[$¥€-2]\ #\ ##,000_);[Red]\([$€-2]\ #\ ##,000\)"/>
  </numFmts>
  <fonts count="47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sz val="14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24"/>
      <name val="Arial Black"/>
      <family val="2"/>
    </font>
    <font>
      <sz val="24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66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1" fontId="6" fillId="0" borderId="25" xfId="0" applyNumberFormat="1" applyFont="1" applyBorder="1" applyAlignment="1" applyProtection="1">
      <alignment horizontal="center" vertical="center"/>
      <protection locked="0"/>
    </xf>
    <xf numFmtId="1" fontId="6" fillId="0" borderId="20" xfId="0" applyNumberFormat="1" applyFont="1" applyBorder="1" applyAlignment="1" applyProtection="1">
      <alignment horizontal="center" vertical="center"/>
      <protection locked="0"/>
    </xf>
    <xf numFmtId="1" fontId="6" fillId="0" borderId="24" xfId="0" applyNumberFormat="1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1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26" xfId="0" applyNumberFormat="1" applyFont="1" applyBorder="1" applyAlignment="1" applyProtection="1">
      <alignment horizontal="center" vertical="center"/>
      <protection locked="0"/>
    </xf>
    <xf numFmtId="1" fontId="6" fillId="0" borderId="23" xfId="0" applyNumberFormat="1" applyFont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1" fontId="6" fillId="0" borderId="19" xfId="0" applyNumberFormat="1" applyFont="1" applyBorder="1" applyAlignment="1" applyProtection="1">
      <alignment horizontal="center" vertical="center"/>
      <protection locked="0"/>
    </xf>
    <xf numFmtId="1" fontId="6" fillId="0" borderId="22" xfId="0" applyNumberFormat="1" applyFont="1" applyBorder="1" applyAlignment="1" applyProtection="1">
      <alignment horizontal="center" vertical="center"/>
      <protection locked="0"/>
    </xf>
    <xf numFmtId="1" fontId="6" fillId="0" borderId="27" xfId="0" applyNumberFormat="1" applyFont="1" applyBorder="1" applyAlignment="1" applyProtection="1">
      <alignment horizontal="center" vertical="center"/>
      <protection locked="0"/>
    </xf>
    <xf numFmtId="1" fontId="6" fillId="0" borderId="28" xfId="0" applyNumberFormat="1" applyFont="1" applyBorder="1" applyAlignment="1" applyProtection="1">
      <alignment horizontal="center" vertical="center"/>
      <protection locked="0"/>
    </xf>
    <xf numFmtId="1" fontId="6" fillId="0" borderId="29" xfId="0" applyNumberFormat="1" applyFont="1" applyBorder="1" applyAlignment="1" applyProtection="1">
      <alignment horizontal="center" vertical="center"/>
      <protection locked="0"/>
    </xf>
    <xf numFmtId="1" fontId="6" fillId="0" borderId="30" xfId="0" applyNumberFormat="1" applyFont="1" applyBorder="1" applyAlignment="1" applyProtection="1">
      <alignment horizontal="center" vertical="center"/>
      <protection locked="0"/>
    </xf>
    <xf numFmtId="1" fontId="6" fillId="0" borderId="31" xfId="0" applyNumberFormat="1" applyFont="1" applyBorder="1" applyAlignment="1" applyProtection="1">
      <alignment horizontal="center" vertical="center"/>
      <protection locked="0"/>
    </xf>
    <xf numFmtId="1" fontId="6" fillId="0" borderId="31" xfId="0" applyNumberFormat="1" applyFont="1" applyFill="1" applyBorder="1" applyAlignment="1" applyProtection="1">
      <alignment horizontal="center" vertical="center"/>
      <protection locked="0"/>
    </xf>
    <xf numFmtId="1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horizontal="center" vertical="center"/>
      <protection hidden="1"/>
    </xf>
    <xf numFmtId="1" fontId="7" fillId="0" borderId="33" xfId="0" applyNumberFormat="1" applyFont="1" applyBorder="1" applyAlignment="1" applyProtection="1">
      <alignment horizontal="center" vertical="center"/>
      <protection hidden="1"/>
    </xf>
    <xf numFmtId="1" fontId="7" fillId="0" borderId="34" xfId="0" applyNumberFormat="1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49" fontId="7" fillId="0" borderId="10" xfId="0" applyNumberFormat="1" applyFont="1" applyBorder="1" applyAlignment="1" applyProtection="1">
      <alignment horizontal="center" vertical="center"/>
      <protection hidden="1"/>
    </xf>
    <xf numFmtId="49" fontId="7" fillId="0" borderId="13" xfId="0" applyNumberFormat="1" applyFont="1" applyBorder="1" applyAlignment="1" applyProtection="1">
      <alignment vertical="center"/>
      <protection hidden="1"/>
    </xf>
    <xf numFmtId="49" fontId="7" fillId="0" borderId="27" xfId="0" applyNumberFormat="1" applyFont="1" applyBorder="1" applyAlignment="1" applyProtection="1">
      <alignment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49" fontId="7" fillId="0" borderId="11" xfId="0" applyNumberFormat="1" applyFont="1" applyBorder="1" applyAlignment="1" applyProtection="1">
      <alignment horizontal="center" vertical="center"/>
      <protection hidden="1"/>
    </xf>
    <xf numFmtId="49" fontId="7" fillId="0" borderId="14" xfId="0" applyNumberFormat="1" applyFont="1" applyBorder="1" applyAlignment="1" applyProtection="1">
      <alignment vertical="center"/>
      <protection hidden="1"/>
    </xf>
    <xf numFmtId="49" fontId="7" fillId="0" borderId="28" xfId="0" applyNumberFormat="1" applyFont="1" applyBorder="1" applyAlignment="1" applyProtection="1">
      <alignment vertical="center"/>
      <protection hidden="1"/>
    </xf>
    <xf numFmtId="49" fontId="6" fillId="0" borderId="11" xfId="0" applyNumberFormat="1" applyFont="1" applyBorder="1" applyAlignment="1" applyProtection="1">
      <alignment horizontal="center" vertical="center"/>
      <protection hidden="1"/>
    </xf>
    <xf numFmtId="49" fontId="7" fillId="0" borderId="12" xfId="0" applyNumberFormat="1" applyFont="1" applyBorder="1" applyAlignment="1" applyProtection="1">
      <alignment horizontal="center" vertical="center"/>
      <protection hidden="1"/>
    </xf>
    <xf numFmtId="49" fontId="7" fillId="0" borderId="15" xfId="0" applyNumberFormat="1" applyFont="1" applyBorder="1" applyAlignment="1" applyProtection="1">
      <alignment vertical="center"/>
      <protection hidden="1"/>
    </xf>
    <xf numFmtId="49" fontId="7" fillId="0" borderId="29" xfId="0" applyNumberFormat="1" applyFont="1" applyBorder="1" applyAlignment="1" applyProtection="1">
      <alignment vertical="center"/>
      <protection hidden="1"/>
    </xf>
    <xf numFmtId="49" fontId="6" fillId="0" borderId="12" xfId="0" applyNumberFormat="1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49" fontId="7" fillId="0" borderId="39" xfId="0" applyNumberFormat="1" applyFont="1" applyBorder="1" applyAlignment="1" applyProtection="1">
      <alignment vertical="center"/>
      <protection hidden="1"/>
    </xf>
    <xf numFmtId="49" fontId="7" fillId="0" borderId="40" xfId="0" applyNumberFormat="1" applyFont="1" applyBorder="1" applyAlignment="1" applyProtection="1">
      <alignment vertical="center"/>
      <protection hidden="1"/>
    </xf>
    <xf numFmtId="49" fontId="7" fillId="0" borderId="41" xfId="0" applyNumberFormat="1" applyFont="1" applyBorder="1" applyAlignment="1" applyProtection="1">
      <alignment vertical="center"/>
      <protection hidden="1"/>
    </xf>
    <xf numFmtId="0" fontId="1" fillId="0" borderId="38" xfId="0" applyFont="1" applyBorder="1" applyAlignment="1" applyProtection="1">
      <alignment horizontal="center" vertical="center" shrinkToFit="1"/>
      <protection hidden="1"/>
    </xf>
    <xf numFmtId="0" fontId="1" fillId="0" borderId="37" xfId="0" applyFont="1" applyBorder="1" applyAlignment="1" applyProtection="1">
      <alignment horizontal="center" vertical="center" shrinkToFit="1"/>
      <protection hidden="1"/>
    </xf>
    <xf numFmtId="0" fontId="1" fillId="0" borderId="42" xfId="0" applyFont="1" applyBorder="1" applyAlignment="1" applyProtection="1">
      <alignment horizontal="center" vertical="center" shrinkToFit="1"/>
      <protection hidden="1"/>
    </xf>
    <xf numFmtId="0" fontId="1" fillId="0" borderId="43" xfId="0" applyFont="1" applyBorder="1" applyAlignment="1" applyProtection="1">
      <alignment horizontal="center" vertical="center" shrinkToFit="1"/>
      <protection hidden="1"/>
    </xf>
    <xf numFmtId="0" fontId="1" fillId="0" borderId="44" xfId="0" applyFont="1" applyBorder="1" applyAlignment="1" applyProtection="1">
      <alignment horizontal="center" vertical="center" shrinkToFit="1"/>
      <protection hidden="1"/>
    </xf>
    <xf numFmtId="0" fontId="1" fillId="0" borderId="45" xfId="0" applyFont="1" applyBorder="1" applyAlignment="1" applyProtection="1">
      <alignment horizontal="center" vertical="center" shrinkToFit="1"/>
      <protection hidden="1"/>
    </xf>
    <xf numFmtId="1" fontId="0" fillId="0" borderId="13" xfId="0" applyNumberFormat="1" applyFont="1" applyBorder="1" applyAlignment="1" applyProtection="1">
      <alignment horizontal="center" vertical="center"/>
      <protection hidden="1"/>
    </xf>
    <xf numFmtId="1" fontId="0" fillId="0" borderId="10" xfId="0" applyNumberFormat="1" applyFont="1" applyBorder="1" applyAlignment="1" applyProtection="1">
      <alignment horizontal="center" vertical="center"/>
      <protection hidden="1"/>
    </xf>
    <xf numFmtId="1" fontId="0" fillId="0" borderId="27" xfId="0" applyNumberFormat="1" applyFont="1" applyBorder="1" applyAlignment="1" applyProtection="1">
      <alignment horizontal="center" vertical="center"/>
      <protection hidden="1"/>
    </xf>
    <xf numFmtId="1" fontId="1" fillId="0" borderId="27" xfId="0" applyNumberFormat="1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14" xfId="0" applyNumberFormat="1" applyFont="1" applyBorder="1" applyAlignment="1" applyProtection="1">
      <alignment horizontal="center" vertical="center"/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1" fontId="0" fillId="0" borderId="28" xfId="0" applyNumberFormat="1" applyFont="1" applyBorder="1" applyAlignment="1" applyProtection="1">
      <alignment horizontal="center" vertical="center"/>
      <protection hidden="1"/>
    </xf>
    <xf numFmtId="1" fontId="1" fillId="0" borderId="28" xfId="0" applyNumberFormat="1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1" fontId="0" fillId="0" borderId="15" xfId="0" applyNumberFormat="1" applyFont="1" applyBorder="1" applyAlignment="1" applyProtection="1">
      <alignment horizontal="center" vertical="center"/>
      <protection hidden="1"/>
    </xf>
    <xf numFmtId="1" fontId="0" fillId="0" borderId="12" xfId="0" applyNumberFormat="1" applyFont="1" applyBorder="1" applyAlignment="1" applyProtection="1">
      <alignment horizontal="center" vertical="center"/>
      <protection hidden="1"/>
    </xf>
    <xf numFmtId="1" fontId="0" fillId="0" borderId="29" xfId="0" applyNumberFormat="1" applyFont="1" applyBorder="1" applyAlignment="1" applyProtection="1">
      <alignment horizontal="center" vertical="center"/>
      <protection hidden="1"/>
    </xf>
    <xf numFmtId="1" fontId="1" fillId="0" borderId="29" xfId="0" applyNumberFormat="1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22" fontId="4" fillId="0" borderId="0" xfId="0" applyNumberFormat="1" applyFont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1" fontId="6" fillId="0" borderId="23" xfId="0" applyNumberFormat="1" applyFont="1" applyFill="1" applyBorder="1" applyAlignment="1" applyProtection="1">
      <alignment horizontal="center" vertical="center"/>
      <protection locked="0"/>
    </xf>
    <xf numFmtId="1" fontId="6" fillId="0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" fontId="0" fillId="0" borderId="20" xfId="0" applyNumberFormat="1" applyFont="1" applyBorder="1" applyAlignment="1" applyProtection="1">
      <alignment horizontal="center" vertical="center"/>
      <protection hidden="1"/>
    </xf>
    <xf numFmtId="1" fontId="0" fillId="0" borderId="48" xfId="0" applyNumberFormat="1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vertical="center"/>
      <protection hidden="1"/>
    </xf>
    <xf numFmtId="1" fontId="7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4" xfId="0" applyNumberFormat="1" applyFont="1" applyBorder="1" applyAlignment="1" applyProtection="1">
      <alignment horizontal="center" vertical="center"/>
      <protection hidden="1"/>
    </xf>
    <xf numFmtId="1" fontId="7" fillId="0" borderId="15" xfId="0" applyNumberFormat="1" applyFont="1" applyBorder="1" applyAlignment="1" applyProtection="1">
      <alignment horizontal="center" vertical="center"/>
      <protection hidden="1"/>
    </xf>
    <xf numFmtId="0" fontId="7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vertical="center"/>
      <protection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vertical="center" wrapText="1"/>
      <protection hidden="1"/>
    </xf>
    <xf numFmtId="0" fontId="9" fillId="0" borderId="45" xfId="0" applyFont="1" applyBorder="1" applyAlignment="1" applyProtection="1">
      <alignment horizontal="center" vertical="center" wrapText="1"/>
      <protection hidden="1"/>
    </xf>
    <xf numFmtId="0" fontId="9" fillId="0" borderId="44" xfId="0" applyFont="1" applyBorder="1" applyAlignment="1" applyProtection="1">
      <alignment horizontal="center" vertical="center" wrapText="1"/>
      <protection hidden="1"/>
    </xf>
    <xf numFmtId="0" fontId="9" fillId="0" borderId="53" xfId="0" applyFont="1" applyBorder="1" applyAlignment="1" applyProtection="1">
      <alignment horizontal="center" vertical="center" wrapText="1"/>
      <protection hidden="1"/>
    </xf>
    <xf numFmtId="0" fontId="9" fillId="0" borderId="55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" fontId="7" fillId="0" borderId="24" xfId="0" applyNumberFormat="1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1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60" xfId="0" applyFont="1" applyBorder="1" applyAlignment="1" applyProtection="1">
      <alignment horizontal="center" vertical="center" shrinkToFit="1"/>
      <protection hidden="1"/>
    </xf>
    <xf numFmtId="0" fontId="1" fillId="0" borderId="61" xfId="0" applyFont="1" applyBorder="1" applyAlignment="1" applyProtection="1">
      <alignment horizontal="center" vertical="center" shrinkToFit="1"/>
      <protection hidden="1"/>
    </xf>
    <xf numFmtId="0" fontId="1" fillId="0" borderId="62" xfId="0" applyFont="1" applyBorder="1" applyAlignment="1" applyProtection="1">
      <alignment horizontal="center" vertical="center" shrinkToFit="1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1" fontId="0" fillId="33" borderId="14" xfId="0" applyNumberFormat="1" applyFont="1" applyFill="1" applyBorder="1" applyAlignment="1" applyProtection="1">
      <alignment horizontal="center" vertical="center"/>
      <protection hidden="1"/>
    </xf>
    <xf numFmtId="1" fontId="1" fillId="33" borderId="14" xfId="0" applyNumberFormat="1" applyFont="1" applyFill="1" applyBorder="1" applyAlignment="1" applyProtection="1">
      <alignment horizontal="center" vertical="center"/>
      <protection locked="0"/>
    </xf>
    <xf numFmtId="49" fontId="7" fillId="33" borderId="11" xfId="0" applyNumberFormat="1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1" fontId="0" fillId="33" borderId="11" xfId="0" applyNumberFormat="1" applyFont="1" applyFill="1" applyBorder="1" applyAlignment="1" applyProtection="1">
      <alignment horizontal="center" vertical="center"/>
      <protection hidden="1"/>
    </xf>
    <xf numFmtId="1" fontId="0" fillId="33" borderId="28" xfId="0" applyNumberFormat="1" applyFont="1" applyFill="1" applyBorder="1" applyAlignment="1" applyProtection="1">
      <alignment horizontal="center" vertical="center"/>
      <protection hidden="1"/>
    </xf>
    <xf numFmtId="1" fontId="1" fillId="33" borderId="28" xfId="0" applyNumberFormat="1" applyFont="1" applyFill="1" applyBorder="1" applyAlignment="1" applyProtection="1">
      <alignment horizontal="center" vertical="center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1" fillId="33" borderId="52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3">
    <dxf>
      <font>
        <b/>
        <i val="0"/>
        <color rgb="FFFF0000"/>
      </font>
    </dxf>
    <dxf>
      <fill>
        <patternFill>
          <bgColor theme="9" tint="-0.24993999302387238"/>
        </patternFill>
      </fill>
    </dxf>
    <dxf>
      <font>
        <b/>
        <i val="0"/>
        <color theme="5" tint="-0.4999699890613556"/>
      </font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ont>
        <b/>
        <i val="0"/>
        <color theme="5" tint="-0.4999699890613556"/>
      </font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ont>
        <b/>
        <i val="0"/>
        <color theme="5" tint="-0.24993999302387238"/>
      </font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ont>
        <b/>
        <i val="0"/>
        <color rgb="FFFF0000"/>
      </font>
    </dxf>
    <dxf>
      <fill>
        <patternFill>
          <bgColor theme="9" tint="-0.24993999302387238"/>
        </patternFill>
      </fill>
    </dxf>
    <dxf>
      <font>
        <b/>
        <i val="0"/>
        <color rgb="FFFF0000"/>
      </font>
      <border/>
    </dxf>
    <dxf>
      <font>
        <b/>
        <i val="0"/>
        <color theme="5" tint="-0.24993999302387238"/>
      </font>
      <fill>
        <patternFill>
          <bgColor rgb="FFFF0000"/>
        </patternFill>
      </fill>
      <border/>
    </dxf>
    <dxf>
      <font>
        <b/>
        <i val="0"/>
        <color theme="5" tint="-0.4999699890613556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7"/>
  <sheetViews>
    <sheetView zoomScalePageLayoutView="0" workbookViewId="0" topLeftCell="A70">
      <selection activeCell="J6" sqref="J6"/>
    </sheetView>
  </sheetViews>
  <sheetFormatPr defaultColWidth="9.00390625" defaultRowHeight="12.75"/>
  <cols>
    <col min="1" max="2" width="5.625" style="45" customWidth="1"/>
    <col min="3" max="3" width="16.625" style="45" customWidth="1"/>
    <col min="4" max="4" width="11.375" style="45" customWidth="1"/>
    <col min="5" max="5" width="21.125" style="45" customWidth="1"/>
    <col min="6" max="6" width="7.25390625" style="45" customWidth="1"/>
    <col min="7" max="7" width="5.75390625" style="45" customWidth="1"/>
    <col min="8" max="8" width="6.875" style="45" customWidth="1"/>
    <col min="9" max="9" width="5.875" style="45" customWidth="1"/>
    <col min="10" max="10" width="7.875" style="45" customWidth="1"/>
    <col min="11" max="11" width="6.00390625" style="45" customWidth="1"/>
    <col min="12" max="12" width="9.375" style="45" customWidth="1"/>
    <col min="13" max="13" width="11.375" style="45" customWidth="1"/>
    <col min="14" max="14" width="3.625" style="45" customWidth="1"/>
    <col min="15" max="18" width="4.75390625" style="44" customWidth="1"/>
    <col min="19" max="19" width="3.125" style="45" customWidth="1"/>
    <col min="20" max="20" width="13.375" style="45" bestFit="1" customWidth="1"/>
    <col min="21" max="21" width="8.875" style="45" bestFit="1" customWidth="1"/>
    <col min="22" max="22" width="21.75390625" style="45" bestFit="1" customWidth="1"/>
    <col min="23" max="16384" width="9.125" style="45" customWidth="1"/>
  </cols>
  <sheetData>
    <row r="1" spans="1:13" ht="18" customHeight="1">
      <c r="A1" s="151" t="s">
        <v>7</v>
      </c>
      <c r="B1" s="152"/>
      <c r="C1" s="153"/>
      <c r="D1" s="154"/>
      <c r="E1" s="133" t="s">
        <v>26</v>
      </c>
      <c r="F1" s="134"/>
      <c r="G1" s="134"/>
      <c r="H1" s="134"/>
      <c r="I1" s="134"/>
      <c r="J1" s="134"/>
      <c r="K1" s="135"/>
      <c r="L1" s="155" t="s">
        <v>151</v>
      </c>
      <c r="M1" s="156"/>
    </row>
    <row r="2" spans="1:13" ht="12.75" customHeight="1">
      <c r="A2" s="144" t="s">
        <v>150</v>
      </c>
      <c r="B2" s="145"/>
      <c r="C2" s="146"/>
      <c r="D2" s="147"/>
      <c r="E2" s="136"/>
      <c r="F2" s="137"/>
      <c r="G2" s="137"/>
      <c r="H2" s="137"/>
      <c r="I2" s="137"/>
      <c r="J2" s="137"/>
      <c r="K2" s="138"/>
      <c r="L2" s="157"/>
      <c r="M2" s="158"/>
    </row>
    <row r="3" spans="1:13" ht="14.25" customHeight="1" thickBot="1">
      <c r="A3" s="148"/>
      <c r="B3" s="149"/>
      <c r="C3" s="149"/>
      <c r="D3" s="150"/>
      <c r="E3" s="139"/>
      <c r="F3" s="140"/>
      <c r="G3" s="140"/>
      <c r="H3" s="140"/>
      <c r="I3" s="140"/>
      <c r="J3" s="140"/>
      <c r="K3" s="141"/>
      <c r="L3" s="159"/>
      <c r="M3" s="160"/>
    </row>
    <row r="4" spans="1:13" ht="12" customHeight="1" thickBot="1">
      <c r="A4" s="82" t="s">
        <v>8</v>
      </c>
      <c r="B4" s="142" t="s">
        <v>27</v>
      </c>
      <c r="C4" s="142" t="s">
        <v>2</v>
      </c>
      <c r="D4" s="142" t="s">
        <v>3</v>
      </c>
      <c r="E4" s="142" t="s">
        <v>6</v>
      </c>
      <c r="F4" s="83" t="s">
        <v>29</v>
      </c>
      <c r="G4" s="142" t="s">
        <v>22</v>
      </c>
      <c r="H4" s="83" t="s">
        <v>34</v>
      </c>
      <c r="I4" s="142" t="s">
        <v>22</v>
      </c>
      <c r="J4" s="84" t="s">
        <v>383</v>
      </c>
      <c r="K4" s="142" t="s">
        <v>22</v>
      </c>
      <c r="L4" s="82" t="s">
        <v>4</v>
      </c>
      <c r="M4" s="142" t="s">
        <v>0</v>
      </c>
    </row>
    <row r="5" spans="1:22" ht="13.5" customHeight="1" thickBot="1">
      <c r="A5" s="85" t="s">
        <v>1</v>
      </c>
      <c r="B5" s="161"/>
      <c r="C5" s="143"/>
      <c r="D5" s="143"/>
      <c r="E5" s="143"/>
      <c r="F5" s="86" t="s">
        <v>30</v>
      </c>
      <c r="G5" s="161"/>
      <c r="H5" s="86" t="s">
        <v>33</v>
      </c>
      <c r="I5" s="161"/>
      <c r="J5" s="87" t="s">
        <v>384</v>
      </c>
      <c r="K5" s="161"/>
      <c r="L5" s="85" t="s">
        <v>5</v>
      </c>
      <c r="M5" s="143"/>
      <c r="O5" s="124">
        <v>12</v>
      </c>
      <c r="P5" s="125">
        <v>10</v>
      </c>
      <c r="Q5" s="125">
        <v>9</v>
      </c>
      <c r="R5" s="126">
        <v>8</v>
      </c>
      <c r="T5" s="45" t="s">
        <v>58</v>
      </c>
      <c r="U5" s="45" t="s">
        <v>59</v>
      </c>
      <c r="V5" s="45" t="s">
        <v>60</v>
      </c>
    </row>
    <row r="6" spans="1:22" s="93" customFormat="1" ht="12.75">
      <c r="A6" s="88">
        <v>1</v>
      </c>
      <c r="B6" s="4" t="s">
        <v>28</v>
      </c>
      <c r="C6" s="1" t="s">
        <v>368</v>
      </c>
      <c r="D6" s="5" t="s">
        <v>369</v>
      </c>
      <c r="E6" s="6" t="s">
        <v>125</v>
      </c>
      <c r="F6" s="89">
        <f>1!P4</f>
        <v>82</v>
      </c>
      <c r="G6" s="88" t="str">
        <f>1!Q4</f>
        <v>ne</v>
      </c>
      <c r="H6" s="90">
        <f>2!P4</f>
        <v>70</v>
      </c>
      <c r="I6" s="88" t="str">
        <f>2!Q4</f>
        <v>ne</v>
      </c>
      <c r="J6" s="90">
        <f>3!S4</f>
        <v>37</v>
      </c>
      <c r="K6" s="88" t="str">
        <f>3!T4</f>
        <v>ne</v>
      </c>
      <c r="L6" s="91">
        <f>SUM(F6:J6)</f>
        <v>189</v>
      </c>
      <c r="M6" s="92">
        <f aca="true" t="shared" si="0" ref="M6:M37">RANK(L6,$L$6:$L$104)</f>
        <v>62</v>
      </c>
      <c r="N6" s="127"/>
      <c r="O6" s="123">
        <f>3!D4</f>
        <v>0</v>
      </c>
      <c r="P6" s="123">
        <f>1!D4+2!D4+3!E4+3!G4</f>
        <v>2</v>
      </c>
      <c r="Q6" s="123">
        <f>1!E4+2!E4+3!H4</f>
        <v>6</v>
      </c>
      <c r="R6" s="123">
        <f>1!F4+2!F4+3!F4+3!I4</f>
        <v>5</v>
      </c>
      <c r="T6" s="93" t="s">
        <v>154</v>
      </c>
      <c r="U6" s="93" t="s">
        <v>155</v>
      </c>
      <c r="V6" s="93" t="s">
        <v>90</v>
      </c>
    </row>
    <row r="7" spans="1:22" s="93" customFormat="1" ht="12.75">
      <c r="A7" s="94">
        <v>2</v>
      </c>
      <c r="B7" s="7" t="s">
        <v>28</v>
      </c>
      <c r="C7" s="2" t="s">
        <v>105</v>
      </c>
      <c r="D7" s="8" t="s">
        <v>68</v>
      </c>
      <c r="E7" s="9" t="s">
        <v>104</v>
      </c>
      <c r="F7" s="95">
        <f>1!P5</f>
        <v>71</v>
      </c>
      <c r="G7" s="94" t="str">
        <f>1!Q5</f>
        <v>ne</v>
      </c>
      <c r="H7" s="96">
        <f>2!P5</f>
        <v>72</v>
      </c>
      <c r="I7" s="94" t="str">
        <f>2!Q5</f>
        <v>ne</v>
      </c>
      <c r="J7" s="96">
        <f>3!S5</f>
        <v>72</v>
      </c>
      <c r="K7" s="94" t="str">
        <f>3!T5</f>
        <v>ne</v>
      </c>
      <c r="L7" s="97">
        <f aca="true" t="shared" si="1" ref="L7:L44">SUM(F7:J7)</f>
        <v>215</v>
      </c>
      <c r="M7" s="98">
        <f t="shared" si="0"/>
        <v>57</v>
      </c>
      <c r="N7" s="127"/>
      <c r="O7" s="122">
        <f>3!D5</f>
        <v>0</v>
      </c>
      <c r="P7" s="122">
        <f>1!D5+2!D5+3!E5+3!G5</f>
        <v>2</v>
      </c>
      <c r="Q7" s="122">
        <f>1!E5+2!E5+3!H5</f>
        <v>5</v>
      </c>
      <c r="R7" s="122">
        <f>1!F5+2!F5+3!F5+3!I5</f>
        <v>8</v>
      </c>
      <c r="T7" s="93" t="s">
        <v>156</v>
      </c>
      <c r="U7" s="93" t="s">
        <v>131</v>
      </c>
      <c r="V7" s="93" t="s">
        <v>157</v>
      </c>
    </row>
    <row r="8" spans="1:22" s="93" customFormat="1" ht="12.75">
      <c r="A8" s="94">
        <v>3</v>
      </c>
      <c r="B8" s="7" t="s">
        <v>28</v>
      </c>
      <c r="C8" s="2" t="s">
        <v>128</v>
      </c>
      <c r="D8" s="8" t="s">
        <v>113</v>
      </c>
      <c r="E8" s="9" t="s">
        <v>376</v>
      </c>
      <c r="F8" s="95">
        <f>1!P6</f>
        <v>92</v>
      </c>
      <c r="G8" s="94" t="str">
        <f>1!Q6</f>
        <v>II.</v>
      </c>
      <c r="H8" s="96">
        <f>2!P6</f>
        <v>83</v>
      </c>
      <c r="I8" s="94" t="str">
        <f>2!Q6</f>
        <v>III.</v>
      </c>
      <c r="J8" s="96">
        <f>3!S6</f>
        <v>105</v>
      </c>
      <c r="K8" s="94" t="str">
        <f>3!T6</f>
        <v>II.</v>
      </c>
      <c r="L8" s="97">
        <f t="shared" si="1"/>
        <v>280</v>
      </c>
      <c r="M8" s="98">
        <f t="shared" si="0"/>
        <v>13</v>
      </c>
      <c r="N8" s="127"/>
      <c r="O8" s="122">
        <f>3!D6</f>
        <v>3</v>
      </c>
      <c r="P8" s="122">
        <f>1!D6+2!D6+3!E6+3!G6</f>
        <v>11</v>
      </c>
      <c r="Q8" s="122">
        <f>1!E6+2!E6+3!H6</f>
        <v>6</v>
      </c>
      <c r="R8" s="122">
        <f>1!F6+2!F6+3!F6+3!I6</f>
        <v>7</v>
      </c>
      <c r="T8" s="93" t="s">
        <v>158</v>
      </c>
      <c r="U8" s="93" t="s">
        <v>159</v>
      </c>
      <c r="V8" s="93" t="s">
        <v>160</v>
      </c>
    </row>
    <row r="9" spans="1:22" s="93" customFormat="1" ht="12.75">
      <c r="A9" s="94">
        <v>4</v>
      </c>
      <c r="B9" s="7" t="s">
        <v>28</v>
      </c>
      <c r="C9" s="2" t="s">
        <v>185</v>
      </c>
      <c r="D9" s="8" t="s">
        <v>68</v>
      </c>
      <c r="E9" s="9" t="s">
        <v>86</v>
      </c>
      <c r="F9" s="95">
        <f>1!P7</f>
        <v>88</v>
      </c>
      <c r="G9" s="94" t="str">
        <f>1!Q7</f>
        <v>III.</v>
      </c>
      <c r="H9" s="96">
        <f>2!P7</f>
        <v>73</v>
      </c>
      <c r="I9" s="94" t="str">
        <f>2!Q7</f>
        <v>ne</v>
      </c>
      <c r="J9" s="96">
        <f>3!S7</f>
        <v>71</v>
      </c>
      <c r="K9" s="94" t="str">
        <f>3!T7</f>
        <v>ne</v>
      </c>
      <c r="L9" s="97">
        <f t="shared" si="1"/>
        <v>232</v>
      </c>
      <c r="M9" s="98">
        <f t="shared" si="0"/>
        <v>45</v>
      </c>
      <c r="N9" s="127"/>
      <c r="O9" s="122">
        <f>3!D7</f>
        <v>3</v>
      </c>
      <c r="P9" s="122">
        <f>1!D7+2!D7+3!E7+3!G7</f>
        <v>5</v>
      </c>
      <c r="Q9" s="122">
        <f>1!E7+2!E7+3!H7</f>
        <v>4</v>
      </c>
      <c r="R9" s="122">
        <f>1!F7+2!F7+3!F7+3!I7</f>
        <v>7</v>
      </c>
      <c r="T9" s="93" t="s">
        <v>82</v>
      </c>
      <c r="U9" s="93" t="s">
        <v>68</v>
      </c>
      <c r="V9" s="93" t="s">
        <v>83</v>
      </c>
    </row>
    <row r="10" spans="1:22" s="93" customFormat="1" ht="12.75">
      <c r="A10" s="94">
        <v>5</v>
      </c>
      <c r="B10" s="7" t="s">
        <v>28</v>
      </c>
      <c r="C10" s="2" t="s">
        <v>130</v>
      </c>
      <c r="D10" s="8" t="s">
        <v>131</v>
      </c>
      <c r="E10" s="118" t="s">
        <v>127</v>
      </c>
      <c r="F10" s="95">
        <f>1!P8</f>
        <v>99</v>
      </c>
      <c r="G10" s="94" t="str">
        <f>1!Q8</f>
        <v>M</v>
      </c>
      <c r="H10" s="96">
        <f>2!P8</f>
        <v>91</v>
      </c>
      <c r="I10" s="94" t="str">
        <f>2!Q8</f>
        <v>I.</v>
      </c>
      <c r="J10" s="96">
        <f>3!S8</f>
        <v>89</v>
      </c>
      <c r="K10" s="94" t="str">
        <f>3!T8</f>
        <v>III.</v>
      </c>
      <c r="L10" s="97">
        <f t="shared" si="1"/>
        <v>279</v>
      </c>
      <c r="M10" s="98">
        <f t="shared" si="0"/>
        <v>15</v>
      </c>
      <c r="N10" s="127"/>
      <c r="O10" s="122">
        <f>3!D8</f>
        <v>2</v>
      </c>
      <c r="P10" s="122">
        <f>1!D8+2!D8+3!E8+3!G8</f>
        <v>14</v>
      </c>
      <c r="Q10" s="122">
        <f>1!E8+2!E8+3!H8</f>
        <v>8</v>
      </c>
      <c r="R10" s="122">
        <f>1!F8+2!F8+3!F8+3!I8</f>
        <v>5</v>
      </c>
      <c r="T10" s="93" t="s">
        <v>161</v>
      </c>
      <c r="U10" s="93" t="s">
        <v>162</v>
      </c>
      <c r="V10" s="93" t="s">
        <v>163</v>
      </c>
    </row>
    <row r="11" spans="1:22" s="93" customFormat="1" ht="12.75">
      <c r="A11" s="94">
        <v>6</v>
      </c>
      <c r="B11" s="7" t="s">
        <v>364</v>
      </c>
      <c r="C11" s="2" t="s">
        <v>130</v>
      </c>
      <c r="D11" s="8" t="s">
        <v>131</v>
      </c>
      <c r="E11" s="9" t="s">
        <v>127</v>
      </c>
      <c r="F11" s="95">
        <f>1!P9</f>
        <v>95</v>
      </c>
      <c r="G11" s="94" t="str">
        <f>1!Q9</f>
        <v>I.</v>
      </c>
      <c r="H11" s="96">
        <f>2!P9</f>
        <v>89</v>
      </c>
      <c r="I11" s="94" t="str">
        <f>2!Q9</f>
        <v>I.</v>
      </c>
      <c r="J11" s="96">
        <f>3!S9</f>
        <v>84</v>
      </c>
      <c r="K11" s="94" t="str">
        <f>3!T9</f>
        <v>III.</v>
      </c>
      <c r="L11" s="97">
        <f t="shared" si="1"/>
        <v>268</v>
      </c>
      <c r="M11" s="98">
        <f t="shared" si="0"/>
        <v>22</v>
      </c>
      <c r="N11" s="127"/>
      <c r="O11" s="122">
        <f>3!D9</f>
        <v>1</v>
      </c>
      <c r="P11" s="122">
        <f>1!D9+2!D9+3!E9+3!G9</f>
        <v>12</v>
      </c>
      <c r="Q11" s="122">
        <f>1!E9+2!E9+3!H9</f>
        <v>10</v>
      </c>
      <c r="R11" s="122">
        <f>1!F9+2!F9+3!F9+3!I9</f>
        <v>6</v>
      </c>
      <c r="T11" s="93" t="s">
        <v>164</v>
      </c>
      <c r="U11" s="93" t="s">
        <v>165</v>
      </c>
      <c r="V11" s="93" t="s">
        <v>166</v>
      </c>
    </row>
    <row r="12" spans="1:22" s="93" customFormat="1" ht="12.75">
      <c r="A12" s="94">
        <v>7</v>
      </c>
      <c r="B12" s="7" t="s">
        <v>28</v>
      </c>
      <c r="C12" s="2" t="s">
        <v>191</v>
      </c>
      <c r="D12" s="8" t="s">
        <v>64</v>
      </c>
      <c r="E12" s="9" t="s">
        <v>41</v>
      </c>
      <c r="F12" s="95">
        <f>1!P10</f>
        <v>97</v>
      </c>
      <c r="G12" s="94" t="str">
        <f>1!Q10</f>
        <v>I.</v>
      </c>
      <c r="H12" s="96">
        <f>2!P10</f>
        <v>80</v>
      </c>
      <c r="I12" s="94" t="str">
        <f>2!Q10</f>
        <v>III.</v>
      </c>
      <c r="J12" s="96">
        <f>3!S10</f>
        <v>103</v>
      </c>
      <c r="K12" s="94" t="str">
        <f>3!T10</f>
        <v>II.</v>
      </c>
      <c r="L12" s="97">
        <f t="shared" si="1"/>
        <v>280</v>
      </c>
      <c r="M12" s="98">
        <f t="shared" si="0"/>
        <v>13</v>
      </c>
      <c r="N12" s="127"/>
      <c r="O12" s="122">
        <f>3!D10</f>
        <v>4</v>
      </c>
      <c r="P12" s="122">
        <f>1!D10+2!D10+3!E10+3!G10</f>
        <v>12</v>
      </c>
      <c r="Q12" s="122">
        <f>1!E10+2!E10+3!H10</f>
        <v>5</v>
      </c>
      <c r="R12" s="122">
        <f>1!F10+2!F10+3!F10+3!I10</f>
        <v>4</v>
      </c>
      <c r="T12" s="93" t="s">
        <v>105</v>
      </c>
      <c r="U12" s="93" t="s">
        <v>68</v>
      </c>
      <c r="V12" s="93" t="s">
        <v>104</v>
      </c>
    </row>
    <row r="13" spans="1:22" s="93" customFormat="1" ht="12.75">
      <c r="A13" s="94">
        <v>8</v>
      </c>
      <c r="B13" s="7" t="s">
        <v>28</v>
      </c>
      <c r="C13" s="2" t="s">
        <v>120</v>
      </c>
      <c r="D13" s="8" t="s">
        <v>53</v>
      </c>
      <c r="E13" s="9" t="s">
        <v>41</v>
      </c>
      <c r="F13" s="95">
        <f>1!P11</f>
        <v>94</v>
      </c>
      <c r="G13" s="94" t="str">
        <f>1!Q11</f>
        <v>I.</v>
      </c>
      <c r="H13" s="96">
        <f>2!P11</f>
        <v>56</v>
      </c>
      <c r="I13" s="94" t="str">
        <f>2!Q11</f>
        <v>ne</v>
      </c>
      <c r="J13" s="96">
        <f>3!S11</f>
        <v>81</v>
      </c>
      <c r="K13" s="94" t="str">
        <f>3!T11</f>
        <v>III.</v>
      </c>
      <c r="L13" s="97">
        <f t="shared" si="1"/>
        <v>231</v>
      </c>
      <c r="M13" s="98">
        <f t="shared" si="0"/>
        <v>47</v>
      </c>
      <c r="N13" s="127"/>
      <c r="O13" s="122">
        <f>3!D11</f>
        <v>0</v>
      </c>
      <c r="P13" s="122">
        <f>1!D11+2!D11+3!E11+3!G11</f>
        <v>8</v>
      </c>
      <c r="Q13" s="122">
        <f>1!E11+2!E11+3!H11</f>
        <v>4</v>
      </c>
      <c r="R13" s="122">
        <f>1!F11+2!F11+3!F11+3!I11</f>
        <v>8</v>
      </c>
      <c r="T13" s="93" t="s">
        <v>168</v>
      </c>
      <c r="U13" s="93" t="s">
        <v>108</v>
      </c>
      <c r="V13" s="93" t="s">
        <v>169</v>
      </c>
    </row>
    <row r="14" spans="1:22" s="93" customFormat="1" ht="12.75">
      <c r="A14" s="94">
        <v>9</v>
      </c>
      <c r="B14" s="7" t="s">
        <v>28</v>
      </c>
      <c r="C14" s="2" t="s">
        <v>144</v>
      </c>
      <c r="D14" s="8" t="s">
        <v>64</v>
      </c>
      <c r="E14" s="9" t="s">
        <v>145</v>
      </c>
      <c r="F14" s="95">
        <f>1!P12</f>
        <v>92</v>
      </c>
      <c r="G14" s="94" t="str">
        <f>1!Q12</f>
        <v>II.</v>
      </c>
      <c r="H14" s="96">
        <f>2!P12</f>
        <v>82</v>
      </c>
      <c r="I14" s="94" t="str">
        <f>2!Q12</f>
        <v>III.</v>
      </c>
      <c r="J14" s="96">
        <f>3!S12</f>
        <v>0</v>
      </c>
      <c r="K14" s="94" t="str">
        <f>3!T12</f>
        <v>ne</v>
      </c>
      <c r="L14" s="97">
        <f t="shared" si="1"/>
        <v>174</v>
      </c>
      <c r="M14" s="98">
        <f t="shared" si="0"/>
        <v>64</v>
      </c>
      <c r="N14" s="127"/>
      <c r="O14" s="122">
        <f>3!D12</f>
        <v>0</v>
      </c>
      <c r="P14" s="122">
        <f>1!D12+2!D12+3!E12+3!G12</f>
        <v>4</v>
      </c>
      <c r="Q14" s="122">
        <f>1!E12+2!E12+3!H12</f>
        <v>9</v>
      </c>
      <c r="R14" s="122">
        <f>1!F12+2!F12+3!F12+3!I12</f>
        <v>4</v>
      </c>
      <c r="T14" s="93" t="s">
        <v>170</v>
      </c>
      <c r="U14" s="93" t="s">
        <v>85</v>
      </c>
      <c r="V14" s="93" t="s">
        <v>157</v>
      </c>
    </row>
    <row r="15" spans="1:22" s="93" customFormat="1" ht="12.75">
      <c r="A15" s="94">
        <v>10</v>
      </c>
      <c r="B15" s="7" t="s">
        <v>28</v>
      </c>
      <c r="C15" s="2" t="s">
        <v>373</v>
      </c>
      <c r="D15" s="8" t="s">
        <v>369</v>
      </c>
      <c r="E15" s="9" t="s">
        <v>372</v>
      </c>
      <c r="F15" s="95">
        <f>1!P13</f>
        <v>61</v>
      </c>
      <c r="G15" s="94" t="str">
        <f>1!Q13</f>
        <v>ne</v>
      </c>
      <c r="H15" s="96">
        <f>2!P13</f>
        <v>45</v>
      </c>
      <c r="I15" s="94" t="str">
        <f>2!Q13</f>
        <v>ne</v>
      </c>
      <c r="J15" s="96">
        <f>3!S13</f>
        <v>44</v>
      </c>
      <c r="K15" s="94" t="str">
        <f>3!T13</f>
        <v>ne</v>
      </c>
      <c r="L15" s="97">
        <f t="shared" si="1"/>
        <v>150</v>
      </c>
      <c r="M15" s="98">
        <f t="shared" si="0"/>
        <v>65</v>
      </c>
      <c r="N15" s="127"/>
      <c r="O15" s="122">
        <f>3!D13</f>
        <v>0</v>
      </c>
      <c r="P15" s="122">
        <f>1!D13+2!D13+3!E13+3!G13</f>
        <v>3</v>
      </c>
      <c r="Q15" s="122">
        <f>1!E13+2!E13+3!H13</f>
        <v>1</v>
      </c>
      <c r="R15" s="122">
        <f>1!F13+2!F13+3!F13+3!I13</f>
        <v>5</v>
      </c>
      <c r="T15" s="93" t="s">
        <v>172</v>
      </c>
      <c r="U15" s="93" t="s">
        <v>173</v>
      </c>
      <c r="V15" s="93" t="s">
        <v>174</v>
      </c>
    </row>
    <row r="16" spans="1:22" s="93" customFormat="1" ht="12.75">
      <c r="A16" s="94">
        <v>11</v>
      </c>
      <c r="B16" s="7" t="s">
        <v>28</v>
      </c>
      <c r="C16" s="2" t="s">
        <v>87</v>
      </c>
      <c r="D16" s="8" t="s">
        <v>56</v>
      </c>
      <c r="E16" s="9" t="s">
        <v>86</v>
      </c>
      <c r="F16" s="95">
        <f>1!P14</f>
        <v>90</v>
      </c>
      <c r="G16" s="94" t="str">
        <f>1!Q14</f>
        <v>II.</v>
      </c>
      <c r="H16" s="96">
        <f>2!P14</f>
        <v>76</v>
      </c>
      <c r="I16" s="94" t="str">
        <f>2!Q14</f>
        <v>ne</v>
      </c>
      <c r="J16" s="96">
        <f>3!S14</f>
        <v>55</v>
      </c>
      <c r="K16" s="94" t="str">
        <f>3!T14</f>
        <v>ne</v>
      </c>
      <c r="L16" s="97">
        <f t="shared" si="1"/>
        <v>221</v>
      </c>
      <c r="M16" s="98">
        <f t="shared" si="0"/>
        <v>52</v>
      </c>
      <c r="N16" s="127"/>
      <c r="O16" s="122">
        <f>3!D14</f>
        <v>0</v>
      </c>
      <c r="P16" s="122">
        <f>1!D14+2!D14+3!E14+3!G14</f>
        <v>7</v>
      </c>
      <c r="Q16" s="122">
        <f>1!E14+2!E14+3!H14</f>
        <v>6</v>
      </c>
      <c r="R16" s="122">
        <f>1!F14+2!F14+3!F14+3!I14</f>
        <v>6</v>
      </c>
      <c r="T16" s="93" t="s">
        <v>175</v>
      </c>
      <c r="U16" s="93" t="s">
        <v>89</v>
      </c>
      <c r="V16" s="93" t="s">
        <v>176</v>
      </c>
    </row>
    <row r="17" spans="1:22" s="93" customFormat="1" ht="12.75">
      <c r="A17" s="94">
        <v>12</v>
      </c>
      <c r="B17" s="7" t="s">
        <v>28</v>
      </c>
      <c r="C17" s="2" t="s">
        <v>203</v>
      </c>
      <c r="D17" s="8" t="s">
        <v>56</v>
      </c>
      <c r="E17" s="9" t="s">
        <v>41</v>
      </c>
      <c r="F17" s="95">
        <f>1!P15</f>
        <v>79</v>
      </c>
      <c r="G17" s="94" t="str">
        <f>1!Q15</f>
        <v>ne</v>
      </c>
      <c r="H17" s="96">
        <f>2!P15</f>
        <v>70</v>
      </c>
      <c r="I17" s="94" t="str">
        <f>2!Q15</f>
        <v>ne</v>
      </c>
      <c r="J17" s="96">
        <f>3!S15</f>
        <v>71</v>
      </c>
      <c r="K17" s="94" t="str">
        <f>3!T15</f>
        <v>ne</v>
      </c>
      <c r="L17" s="97">
        <f t="shared" si="1"/>
        <v>220</v>
      </c>
      <c r="M17" s="98">
        <f t="shared" si="0"/>
        <v>53</v>
      </c>
      <c r="N17" s="127"/>
      <c r="O17" s="122">
        <f>3!D15</f>
        <v>0</v>
      </c>
      <c r="P17" s="122">
        <f>1!D15+2!D15+3!E15+3!G15</f>
        <v>5</v>
      </c>
      <c r="Q17" s="122">
        <f>1!E15+2!E15+3!H15</f>
        <v>1</v>
      </c>
      <c r="R17" s="122">
        <f>1!F15+2!F15+3!F15+3!I15</f>
        <v>7</v>
      </c>
      <c r="T17" s="93" t="s">
        <v>128</v>
      </c>
      <c r="U17" s="93" t="s">
        <v>113</v>
      </c>
      <c r="V17" s="93" t="s">
        <v>60</v>
      </c>
    </row>
    <row r="18" spans="1:22" s="93" customFormat="1" ht="12.75">
      <c r="A18" s="94">
        <v>13</v>
      </c>
      <c r="B18" s="7" t="s">
        <v>28</v>
      </c>
      <c r="C18" s="2" t="s">
        <v>204</v>
      </c>
      <c r="D18" s="8" t="s">
        <v>76</v>
      </c>
      <c r="E18" s="9" t="s">
        <v>48</v>
      </c>
      <c r="F18" s="95">
        <f>1!P16</f>
        <v>96</v>
      </c>
      <c r="G18" s="94" t="str">
        <f>1!Q16</f>
        <v>I.</v>
      </c>
      <c r="H18" s="96">
        <f>2!P16</f>
        <v>84</v>
      </c>
      <c r="I18" s="94" t="str">
        <f>2!Q16</f>
        <v>II.</v>
      </c>
      <c r="J18" s="96">
        <f>3!S16</f>
        <v>87</v>
      </c>
      <c r="K18" s="94" t="str">
        <f>3!T16</f>
        <v>III.</v>
      </c>
      <c r="L18" s="97">
        <f t="shared" si="1"/>
        <v>267</v>
      </c>
      <c r="M18" s="98">
        <f t="shared" si="0"/>
        <v>25</v>
      </c>
      <c r="N18" s="127"/>
      <c r="O18" s="122">
        <f>3!D16</f>
        <v>0</v>
      </c>
      <c r="P18" s="122">
        <f>1!D16+2!D16+3!E16+3!G16</f>
        <v>11</v>
      </c>
      <c r="Q18" s="122">
        <f>1!E16+2!E16+3!H16</f>
        <v>9</v>
      </c>
      <c r="R18" s="122">
        <f>1!F16+2!F16+3!F16+3!I16</f>
        <v>7</v>
      </c>
      <c r="T18" s="93" t="s">
        <v>177</v>
      </c>
      <c r="U18" s="93" t="s">
        <v>178</v>
      </c>
      <c r="V18" s="93" t="s">
        <v>86</v>
      </c>
    </row>
    <row r="19" spans="1:22" s="93" customFormat="1" ht="12.75">
      <c r="A19" s="94">
        <v>14</v>
      </c>
      <c r="B19" s="7" t="s">
        <v>28</v>
      </c>
      <c r="C19" s="2" t="s">
        <v>206</v>
      </c>
      <c r="D19" s="8" t="s">
        <v>76</v>
      </c>
      <c r="E19" s="9" t="s">
        <v>48</v>
      </c>
      <c r="F19" s="95">
        <f>1!P17</f>
        <v>94</v>
      </c>
      <c r="G19" s="94" t="str">
        <f>1!Q17</f>
        <v>I.</v>
      </c>
      <c r="H19" s="96">
        <f>2!P17</f>
        <v>69</v>
      </c>
      <c r="I19" s="94" t="str">
        <f>2!Q17</f>
        <v>ne</v>
      </c>
      <c r="J19" s="96">
        <f>3!S17</f>
        <v>71</v>
      </c>
      <c r="K19" s="94" t="str">
        <f>3!T17</f>
        <v>ne</v>
      </c>
      <c r="L19" s="97">
        <f t="shared" si="1"/>
        <v>234</v>
      </c>
      <c r="M19" s="98">
        <f t="shared" si="0"/>
        <v>43</v>
      </c>
      <c r="N19" s="127"/>
      <c r="O19" s="122">
        <f>3!D17</f>
        <v>0</v>
      </c>
      <c r="P19" s="122">
        <f>1!D17+2!D17+3!E17+3!G17</f>
        <v>5</v>
      </c>
      <c r="Q19" s="122">
        <f>1!E17+2!E17+3!H17</f>
        <v>11</v>
      </c>
      <c r="R19" s="122">
        <f>1!F17+2!F17+3!F17+3!I17</f>
        <v>4</v>
      </c>
      <c r="T19" s="93" t="s">
        <v>179</v>
      </c>
      <c r="U19" s="93" t="s">
        <v>59</v>
      </c>
      <c r="V19" s="93" t="s">
        <v>180</v>
      </c>
    </row>
    <row r="20" spans="1:22" s="93" customFormat="1" ht="12.75">
      <c r="A20" s="94">
        <v>15</v>
      </c>
      <c r="B20" s="7" t="s">
        <v>28</v>
      </c>
      <c r="C20" s="2" t="s">
        <v>122</v>
      </c>
      <c r="D20" s="8" t="s">
        <v>123</v>
      </c>
      <c r="E20" s="9" t="s">
        <v>60</v>
      </c>
      <c r="F20" s="95">
        <f>1!P18</f>
        <v>92</v>
      </c>
      <c r="G20" s="94" t="str">
        <f>1!Q18</f>
        <v>II.</v>
      </c>
      <c r="H20" s="96">
        <f>2!P18</f>
        <v>85</v>
      </c>
      <c r="I20" s="94" t="str">
        <f>2!Q18</f>
        <v>II.</v>
      </c>
      <c r="J20" s="96">
        <f>3!S18</f>
        <v>85</v>
      </c>
      <c r="K20" s="94" t="str">
        <f>3!T18</f>
        <v>III.</v>
      </c>
      <c r="L20" s="97">
        <f t="shared" si="1"/>
        <v>262</v>
      </c>
      <c r="M20" s="98">
        <f t="shared" si="0"/>
        <v>27</v>
      </c>
      <c r="N20" s="127"/>
      <c r="O20" s="122">
        <f>3!D18</f>
        <v>3</v>
      </c>
      <c r="P20" s="122">
        <f>1!D18+2!D18+3!E18+3!G18</f>
        <v>7</v>
      </c>
      <c r="Q20" s="122">
        <f>1!E18+2!E18+3!H18</f>
        <v>10</v>
      </c>
      <c r="R20" s="122">
        <f>1!F18+2!F18+3!F18+3!I18</f>
        <v>5</v>
      </c>
      <c r="T20" s="93" t="s">
        <v>181</v>
      </c>
      <c r="U20" s="93" t="s">
        <v>155</v>
      </c>
      <c r="V20" s="93" t="s">
        <v>167</v>
      </c>
    </row>
    <row r="21" spans="1:22" s="93" customFormat="1" ht="12.75">
      <c r="A21" s="94">
        <v>16</v>
      </c>
      <c r="B21" s="7" t="s">
        <v>364</v>
      </c>
      <c r="C21" s="2" t="s">
        <v>122</v>
      </c>
      <c r="D21" s="8" t="s">
        <v>123</v>
      </c>
      <c r="E21" s="9" t="s">
        <v>60</v>
      </c>
      <c r="F21" s="95">
        <f>1!P19</f>
        <v>95</v>
      </c>
      <c r="G21" s="94" t="str">
        <f>1!Q19</f>
        <v>I.</v>
      </c>
      <c r="H21" s="96">
        <f>2!P19</f>
        <v>77</v>
      </c>
      <c r="I21" s="94" t="str">
        <f>2!Q19</f>
        <v>ne</v>
      </c>
      <c r="J21" s="96">
        <f>3!S19</f>
        <v>52</v>
      </c>
      <c r="K21" s="94" t="str">
        <f>3!T19</f>
        <v>ne</v>
      </c>
      <c r="L21" s="97">
        <f t="shared" si="1"/>
        <v>224</v>
      </c>
      <c r="M21" s="98">
        <f t="shared" si="0"/>
        <v>51</v>
      </c>
      <c r="N21" s="127"/>
      <c r="O21" s="122">
        <f>3!D19</f>
        <v>1</v>
      </c>
      <c r="P21" s="122">
        <f>1!D19+2!D19+3!E19+3!G19</f>
        <v>9</v>
      </c>
      <c r="Q21" s="122">
        <f>1!E19+2!E19+3!H19</f>
        <v>8</v>
      </c>
      <c r="R21" s="122">
        <f>1!F19+2!F19+3!F19+3!I19</f>
        <v>1</v>
      </c>
      <c r="T21" s="93" t="s">
        <v>182</v>
      </c>
      <c r="U21" s="93" t="s">
        <v>183</v>
      </c>
      <c r="V21" s="93" t="s">
        <v>184</v>
      </c>
    </row>
    <row r="22" spans="1:22" s="93" customFormat="1" ht="12.75">
      <c r="A22" s="94">
        <v>17</v>
      </c>
      <c r="B22" s="7" t="s">
        <v>28</v>
      </c>
      <c r="C22" s="2" t="s">
        <v>88</v>
      </c>
      <c r="D22" s="8" t="s">
        <v>89</v>
      </c>
      <c r="E22" s="9" t="s">
        <v>90</v>
      </c>
      <c r="F22" s="95">
        <f>1!P20</f>
        <v>88</v>
      </c>
      <c r="G22" s="94" t="str">
        <f>1!Q20</f>
        <v>III.</v>
      </c>
      <c r="H22" s="96">
        <f>2!P20</f>
        <v>76</v>
      </c>
      <c r="I22" s="94" t="str">
        <f>2!Q20</f>
        <v>ne</v>
      </c>
      <c r="J22" s="96">
        <f>3!S20</f>
        <v>72</v>
      </c>
      <c r="K22" s="94" t="str">
        <f>3!T20</f>
        <v>ne</v>
      </c>
      <c r="L22" s="97">
        <f t="shared" si="1"/>
        <v>236</v>
      </c>
      <c r="M22" s="98">
        <f t="shared" si="0"/>
        <v>42</v>
      </c>
      <c r="N22" s="127"/>
      <c r="O22" s="122">
        <f>3!D20</f>
        <v>0</v>
      </c>
      <c r="P22" s="122">
        <f>1!D20+2!D20+3!E20+3!G20</f>
        <v>3</v>
      </c>
      <c r="Q22" s="122">
        <f>1!E20+2!E20+3!H20</f>
        <v>9</v>
      </c>
      <c r="R22" s="122">
        <f>1!F20+2!F20+3!F20+3!I20</f>
        <v>6</v>
      </c>
      <c r="T22" s="93" t="s">
        <v>185</v>
      </c>
      <c r="U22" s="93" t="s">
        <v>68</v>
      </c>
      <c r="V22" s="93" t="s">
        <v>86</v>
      </c>
    </row>
    <row r="23" spans="1:22" s="93" customFormat="1" ht="12.75">
      <c r="A23" s="94">
        <v>18</v>
      </c>
      <c r="B23" s="7" t="s">
        <v>364</v>
      </c>
      <c r="C23" s="2" t="s">
        <v>88</v>
      </c>
      <c r="D23" s="8" t="s">
        <v>89</v>
      </c>
      <c r="E23" s="9" t="s">
        <v>90</v>
      </c>
      <c r="F23" s="95">
        <f>1!P21</f>
        <v>87</v>
      </c>
      <c r="G23" s="94" t="str">
        <f>1!Q21</f>
        <v>III.</v>
      </c>
      <c r="H23" s="96">
        <f>2!P21</f>
        <v>66</v>
      </c>
      <c r="I23" s="94" t="str">
        <f>2!Q21</f>
        <v>ne</v>
      </c>
      <c r="J23" s="96">
        <f>3!S21</f>
        <v>85</v>
      </c>
      <c r="K23" s="94" t="str">
        <f>3!T21</f>
        <v>III.</v>
      </c>
      <c r="L23" s="97">
        <f t="shared" si="1"/>
        <v>238</v>
      </c>
      <c r="M23" s="98">
        <f t="shared" si="0"/>
        <v>40</v>
      </c>
      <c r="N23" s="127"/>
      <c r="O23" s="122">
        <f>3!D21</f>
        <v>0</v>
      </c>
      <c r="P23" s="122">
        <f>1!D21+2!D21+3!E21+3!G21</f>
        <v>4</v>
      </c>
      <c r="Q23" s="122">
        <f>1!E21+2!E21+3!H21</f>
        <v>5</v>
      </c>
      <c r="R23" s="122">
        <f>1!F21+2!F21+3!F21+3!I21</f>
        <v>10</v>
      </c>
      <c r="T23" s="45" t="s">
        <v>186</v>
      </c>
      <c r="U23" s="45" t="s">
        <v>187</v>
      </c>
      <c r="V23" s="45" t="s">
        <v>188</v>
      </c>
    </row>
    <row r="24" spans="1:22" s="93" customFormat="1" ht="12.75">
      <c r="A24" s="94">
        <v>19</v>
      </c>
      <c r="B24" s="7" t="s">
        <v>28</v>
      </c>
      <c r="C24" s="2" t="s">
        <v>227</v>
      </c>
      <c r="D24" s="8" t="s">
        <v>108</v>
      </c>
      <c r="E24" s="9" t="s">
        <v>41</v>
      </c>
      <c r="F24" s="95">
        <f>1!P22</f>
        <v>95</v>
      </c>
      <c r="G24" s="94" t="str">
        <f>1!Q22</f>
        <v>I.</v>
      </c>
      <c r="H24" s="96">
        <f>2!P22</f>
        <v>84</v>
      </c>
      <c r="I24" s="94" t="str">
        <f>2!Q22</f>
        <v>II.</v>
      </c>
      <c r="J24" s="96">
        <f>3!S22</f>
        <v>81</v>
      </c>
      <c r="K24" s="94" t="str">
        <f>3!T22</f>
        <v>III.</v>
      </c>
      <c r="L24" s="97">
        <f t="shared" si="1"/>
        <v>260</v>
      </c>
      <c r="M24" s="98">
        <f t="shared" si="0"/>
        <v>28</v>
      </c>
      <c r="N24" s="127"/>
      <c r="O24" s="122">
        <f>3!D22</f>
        <v>3</v>
      </c>
      <c r="P24" s="122">
        <f>1!D22+2!D22+3!E22+3!G22</f>
        <v>10</v>
      </c>
      <c r="Q24" s="122">
        <f>1!E22+2!E22+3!H22</f>
        <v>8</v>
      </c>
      <c r="R24" s="122">
        <f>1!F22+2!F22+3!F22+3!I22</f>
        <v>5</v>
      </c>
      <c r="T24" s="93" t="s">
        <v>130</v>
      </c>
      <c r="U24" s="93" t="s">
        <v>131</v>
      </c>
      <c r="V24" s="93" t="s">
        <v>127</v>
      </c>
    </row>
    <row r="25" spans="1:22" s="93" customFormat="1" ht="12.75">
      <c r="A25" s="94">
        <v>20</v>
      </c>
      <c r="B25" s="7" t="s">
        <v>364</v>
      </c>
      <c r="C25" s="2" t="s">
        <v>227</v>
      </c>
      <c r="D25" s="8" t="s">
        <v>108</v>
      </c>
      <c r="E25" s="9" t="s">
        <v>41</v>
      </c>
      <c r="F25" s="95">
        <f>1!P23</f>
        <v>98</v>
      </c>
      <c r="G25" s="94" t="str">
        <f>1!Q23</f>
        <v>M</v>
      </c>
      <c r="H25" s="96">
        <f>2!P23</f>
        <v>86</v>
      </c>
      <c r="I25" s="94" t="str">
        <f>2!Q23</f>
        <v>II.</v>
      </c>
      <c r="J25" s="96">
        <f>3!S23</f>
        <v>100</v>
      </c>
      <c r="K25" s="94" t="str">
        <f>3!T23</f>
        <v>II.</v>
      </c>
      <c r="L25" s="97">
        <f t="shared" si="1"/>
        <v>284</v>
      </c>
      <c r="M25" s="98">
        <f t="shared" si="0"/>
        <v>11</v>
      </c>
      <c r="N25" s="127"/>
      <c r="O25" s="122">
        <f>3!D23</f>
        <v>4</v>
      </c>
      <c r="P25" s="122">
        <f>1!D23+2!D23+3!E23+3!G23</f>
        <v>13</v>
      </c>
      <c r="Q25" s="122">
        <f>1!E23+2!E23+3!H23</f>
        <v>7</v>
      </c>
      <c r="R25" s="122">
        <f>1!F23+2!F23+3!F23+3!I23</f>
        <v>2</v>
      </c>
      <c r="T25" s="45" t="s">
        <v>189</v>
      </c>
      <c r="U25" s="45" t="s">
        <v>68</v>
      </c>
      <c r="V25" s="45" t="s">
        <v>180</v>
      </c>
    </row>
    <row r="26" spans="1:22" s="93" customFormat="1" ht="12.75">
      <c r="A26" s="94">
        <v>21</v>
      </c>
      <c r="B26" s="7" t="s">
        <v>28</v>
      </c>
      <c r="C26" s="2" t="s">
        <v>44</v>
      </c>
      <c r="D26" s="8" t="s">
        <v>45</v>
      </c>
      <c r="E26" s="9" t="s">
        <v>41</v>
      </c>
      <c r="F26" s="95">
        <f>1!P24</f>
        <v>100</v>
      </c>
      <c r="G26" s="94" t="str">
        <f>1!Q24</f>
        <v>M</v>
      </c>
      <c r="H26" s="96">
        <f>2!P24</f>
        <v>87</v>
      </c>
      <c r="I26" s="94" t="str">
        <f>2!Q24</f>
        <v>II.</v>
      </c>
      <c r="J26" s="96">
        <f>3!S24</f>
        <v>81</v>
      </c>
      <c r="K26" s="94" t="str">
        <f>3!T24</f>
        <v>III.</v>
      </c>
      <c r="L26" s="97">
        <f t="shared" si="1"/>
        <v>268</v>
      </c>
      <c r="M26" s="98">
        <f t="shared" si="0"/>
        <v>22</v>
      </c>
      <c r="N26" s="127"/>
      <c r="O26" s="122">
        <f>3!D24</f>
        <v>0</v>
      </c>
      <c r="P26" s="122">
        <f>1!D24+2!D24+3!E24+3!G24</f>
        <v>17</v>
      </c>
      <c r="Q26" s="122">
        <f>1!E24+2!E24+3!H24</f>
        <v>2</v>
      </c>
      <c r="R26" s="122">
        <f>1!F24+2!F24+3!F24+3!I24</f>
        <v>9</v>
      </c>
      <c r="T26" s="45" t="s">
        <v>189</v>
      </c>
      <c r="U26" s="45" t="s">
        <v>68</v>
      </c>
      <c r="V26" s="45" t="s">
        <v>190</v>
      </c>
    </row>
    <row r="27" spans="1:22" s="93" customFormat="1" ht="12.75">
      <c r="A27" s="94">
        <v>22</v>
      </c>
      <c r="B27" s="7" t="s">
        <v>364</v>
      </c>
      <c r="C27" s="2" t="s">
        <v>44</v>
      </c>
      <c r="D27" s="8" t="s">
        <v>45</v>
      </c>
      <c r="E27" s="9" t="s">
        <v>41</v>
      </c>
      <c r="F27" s="95">
        <f>1!P25</f>
        <v>96</v>
      </c>
      <c r="G27" s="94" t="str">
        <f>1!Q25</f>
        <v>I.</v>
      </c>
      <c r="H27" s="96">
        <f>2!P25</f>
        <v>95</v>
      </c>
      <c r="I27" s="94" t="str">
        <f>2!Q25</f>
        <v>M</v>
      </c>
      <c r="J27" s="96">
        <f>3!S25</f>
        <v>113</v>
      </c>
      <c r="K27" s="94" t="str">
        <f>3!T25</f>
        <v>I.</v>
      </c>
      <c r="L27" s="97">
        <f t="shared" si="1"/>
        <v>304</v>
      </c>
      <c r="M27" s="98">
        <f t="shared" si="0"/>
        <v>3</v>
      </c>
      <c r="N27" s="127"/>
      <c r="O27" s="122">
        <f>3!D25</f>
        <v>4</v>
      </c>
      <c r="P27" s="122">
        <f>1!D25+2!D25+3!E25+3!G25</f>
        <v>18</v>
      </c>
      <c r="Q27" s="122">
        <f>1!E25+2!E25+3!H25</f>
        <v>5</v>
      </c>
      <c r="R27" s="122">
        <f>1!F25+2!F25+3!F25+3!I25</f>
        <v>3</v>
      </c>
      <c r="T27" s="45" t="s">
        <v>191</v>
      </c>
      <c r="U27" s="45" t="s">
        <v>192</v>
      </c>
      <c r="V27" s="45" t="s">
        <v>193</v>
      </c>
    </row>
    <row r="28" spans="1:22" s="93" customFormat="1" ht="12.75">
      <c r="A28" s="94">
        <v>23</v>
      </c>
      <c r="B28" s="7" t="s">
        <v>28</v>
      </c>
      <c r="C28" s="2" t="s">
        <v>229</v>
      </c>
      <c r="D28" s="8" t="s">
        <v>230</v>
      </c>
      <c r="E28" s="9" t="s">
        <v>41</v>
      </c>
      <c r="F28" s="95">
        <f>1!P26</f>
        <v>93</v>
      </c>
      <c r="G28" s="94" t="str">
        <f>1!Q26</f>
        <v>II.</v>
      </c>
      <c r="H28" s="96">
        <f>2!P26</f>
        <v>87</v>
      </c>
      <c r="I28" s="94" t="str">
        <f>2!Q26</f>
        <v>II.</v>
      </c>
      <c r="J28" s="96">
        <f>3!S26</f>
        <v>63</v>
      </c>
      <c r="K28" s="94" t="str">
        <f>3!T26</f>
        <v>ne</v>
      </c>
      <c r="L28" s="97">
        <f t="shared" si="1"/>
        <v>243</v>
      </c>
      <c r="M28" s="98">
        <f t="shared" si="0"/>
        <v>38</v>
      </c>
      <c r="N28" s="127"/>
      <c r="O28" s="122">
        <f>3!D26</f>
        <v>1</v>
      </c>
      <c r="P28" s="122">
        <f>1!D26+2!D26+3!E26+3!G26</f>
        <v>11</v>
      </c>
      <c r="Q28" s="122">
        <f>1!E26+2!E26+3!H26</f>
        <v>7</v>
      </c>
      <c r="R28" s="122">
        <f>1!F26+2!F26+3!F26+3!I26</f>
        <v>4</v>
      </c>
      <c r="T28" s="45" t="s">
        <v>191</v>
      </c>
      <c r="U28" s="45" t="s">
        <v>64</v>
      </c>
      <c r="V28" s="45" t="s">
        <v>41</v>
      </c>
    </row>
    <row r="29" spans="1:22" s="93" customFormat="1" ht="12.75">
      <c r="A29" s="94">
        <v>24</v>
      </c>
      <c r="B29" s="7" t="s">
        <v>364</v>
      </c>
      <c r="C29" s="2" t="s">
        <v>234</v>
      </c>
      <c r="D29" s="8" t="s">
        <v>108</v>
      </c>
      <c r="E29" s="9" t="s">
        <v>96</v>
      </c>
      <c r="F29" s="95">
        <f>1!P27</f>
        <v>77</v>
      </c>
      <c r="G29" s="94" t="str">
        <f>1!Q27</f>
        <v>ne</v>
      </c>
      <c r="H29" s="96">
        <f>2!P27</f>
        <v>75</v>
      </c>
      <c r="I29" s="94" t="str">
        <f>2!Q27</f>
        <v>ne</v>
      </c>
      <c r="J29" s="96">
        <f>3!S27</f>
        <v>66</v>
      </c>
      <c r="K29" s="94" t="str">
        <f>3!T27</f>
        <v>ne</v>
      </c>
      <c r="L29" s="97">
        <f t="shared" si="1"/>
        <v>218</v>
      </c>
      <c r="M29" s="98">
        <f t="shared" si="0"/>
        <v>54</v>
      </c>
      <c r="N29" s="127"/>
      <c r="O29" s="122">
        <f>3!D27</f>
        <v>0</v>
      </c>
      <c r="P29" s="122">
        <f>1!D27+2!D27+3!E27+3!G27</f>
        <v>4</v>
      </c>
      <c r="Q29" s="122">
        <f>1!E27+2!E27+3!H27</f>
        <v>6</v>
      </c>
      <c r="R29" s="122">
        <f>1!F27+2!F27+3!F27+3!I27</f>
        <v>10</v>
      </c>
      <c r="T29" s="93" t="s">
        <v>137</v>
      </c>
      <c r="U29" s="93" t="s">
        <v>85</v>
      </c>
      <c r="V29" s="93" t="s">
        <v>138</v>
      </c>
    </row>
    <row r="30" spans="1:22" s="93" customFormat="1" ht="12.75">
      <c r="A30" s="94">
        <v>25</v>
      </c>
      <c r="B30" s="7" t="s">
        <v>28</v>
      </c>
      <c r="C30" s="2" t="s">
        <v>234</v>
      </c>
      <c r="D30" s="8" t="s">
        <v>76</v>
      </c>
      <c r="E30" s="9" t="s">
        <v>41</v>
      </c>
      <c r="F30" s="95">
        <f>1!P28</f>
        <v>93</v>
      </c>
      <c r="G30" s="94" t="str">
        <f>1!Q28</f>
        <v>II.</v>
      </c>
      <c r="H30" s="96">
        <f>2!P28</f>
        <v>80</v>
      </c>
      <c r="I30" s="94" t="str">
        <f>2!Q28</f>
        <v>III.</v>
      </c>
      <c r="J30" s="96">
        <f>3!S28</f>
        <v>31</v>
      </c>
      <c r="K30" s="94" t="str">
        <f>3!T28</f>
        <v>ne</v>
      </c>
      <c r="L30" s="97">
        <f t="shared" si="1"/>
        <v>204</v>
      </c>
      <c r="M30" s="98">
        <f t="shared" si="0"/>
        <v>61</v>
      </c>
      <c r="N30" s="127"/>
      <c r="O30" s="122">
        <f>3!D28</f>
        <v>0</v>
      </c>
      <c r="P30" s="122">
        <f>1!D28+2!D28+3!E28+3!G28</f>
        <v>10</v>
      </c>
      <c r="Q30" s="122">
        <f>1!E28+2!E28+3!H28</f>
        <v>5</v>
      </c>
      <c r="R30" s="122">
        <f>1!F28+2!F28+3!F28+3!I28</f>
        <v>3</v>
      </c>
      <c r="T30" s="45" t="s">
        <v>120</v>
      </c>
      <c r="U30" s="45" t="s">
        <v>53</v>
      </c>
      <c r="V30" s="45" t="s">
        <v>41</v>
      </c>
    </row>
    <row r="31" spans="1:22" s="93" customFormat="1" ht="12.75">
      <c r="A31" s="94">
        <v>26</v>
      </c>
      <c r="B31" s="7" t="s">
        <v>28</v>
      </c>
      <c r="C31" s="2" t="s">
        <v>112</v>
      </c>
      <c r="D31" s="8" t="s">
        <v>113</v>
      </c>
      <c r="E31" s="9" t="s">
        <v>111</v>
      </c>
      <c r="F31" s="95">
        <f>1!P29</f>
        <v>77</v>
      </c>
      <c r="G31" s="94" t="str">
        <f>1!Q29</f>
        <v>ne</v>
      </c>
      <c r="H31" s="96">
        <f>2!P29</f>
        <v>71</v>
      </c>
      <c r="I31" s="94" t="str">
        <f>2!Q29</f>
        <v>ne</v>
      </c>
      <c r="J31" s="96">
        <f>3!S29</f>
        <v>57</v>
      </c>
      <c r="K31" s="94" t="str">
        <f>3!T29</f>
        <v>ne</v>
      </c>
      <c r="L31" s="97">
        <f t="shared" si="1"/>
        <v>205</v>
      </c>
      <c r="M31" s="98">
        <f t="shared" si="0"/>
        <v>60</v>
      </c>
      <c r="N31" s="127"/>
      <c r="O31" s="122">
        <f>3!D29</f>
        <v>0</v>
      </c>
      <c r="P31" s="122">
        <f>1!D29+2!D29+3!E29+3!G29</f>
        <v>2</v>
      </c>
      <c r="Q31" s="122">
        <f>1!E29+2!E29+3!H29</f>
        <v>9</v>
      </c>
      <c r="R31" s="122">
        <f>1!F29+2!F29+3!F29+3!I29</f>
        <v>6</v>
      </c>
      <c r="T31" s="45" t="s">
        <v>194</v>
      </c>
      <c r="U31" s="45" t="s">
        <v>92</v>
      </c>
      <c r="V31" s="45" t="s">
        <v>41</v>
      </c>
    </row>
    <row r="32" spans="1:22" s="93" customFormat="1" ht="12.75">
      <c r="A32" s="94">
        <v>27</v>
      </c>
      <c r="B32" s="7" t="s">
        <v>28</v>
      </c>
      <c r="C32" s="2" t="s">
        <v>365</v>
      </c>
      <c r="D32" s="8" t="s">
        <v>366</v>
      </c>
      <c r="E32" s="9" t="s">
        <v>367</v>
      </c>
      <c r="F32" s="95">
        <f>1!P30</f>
        <v>90</v>
      </c>
      <c r="G32" s="94" t="str">
        <f>1!Q30</f>
        <v>II.</v>
      </c>
      <c r="H32" s="96">
        <f>2!P30</f>
        <v>54</v>
      </c>
      <c r="I32" s="94" t="str">
        <f>2!Q30</f>
        <v>ne</v>
      </c>
      <c r="J32" s="96">
        <f>3!S30</f>
        <v>74</v>
      </c>
      <c r="K32" s="94" t="str">
        <f>3!T30</f>
        <v>ne</v>
      </c>
      <c r="L32" s="97">
        <f t="shared" si="1"/>
        <v>218</v>
      </c>
      <c r="M32" s="98">
        <f t="shared" si="0"/>
        <v>54</v>
      </c>
      <c r="N32" s="127"/>
      <c r="O32" s="122">
        <f>3!D30</f>
        <v>1</v>
      </c>
      <c r="P32" s="122">
        <f>1!D30+2!D30+3!E30+3!G30</f>
        <v>9</v>
      </c>
      <c r="Q32" s="122">
        <f>1!E30+2!E30+3!H30</f>
        <v>0</v>
      </c>
      <c r="R32" s="122">
        <f>1!F30+2!F30+3!F30+3!I30</f>
        <v>2</v>
      </c>
      <c r="T32" s="45" t="s">
        <v>195</v>
      </c>
      <c r="U32" s="45" t="s">
        <v>76</v>
      </c>
      <c r="V32" s="45" t="s">
        <v>157</v>
      </c>
    </row>
    <row r="33" spans="1:22" s="93" customFormat="1" ht="12.75">
      <c r="A33" s="94">
        <v>28</v>
      </c>
      <c r="B33" s="7" t="s">
        <v>28</v>
      </c>
      <c r="C33" s="2" t="s">
        <v>371</v>
      </c>
      <c r="D33" s="8" t="s">
        <v>197</v>
      </c>
      <c r="E33" s="9" t="s">
        <v>372</v>
      </c>
      <c r="F33" s="95">
        <f>1!P31</f>
        <v>93</v>
      </c>
      <c r="G33" s="94" t="str">
        <f>1!Q31</f>
        <v>II.</v>
      </c>
      <c r="H33" s="96">
        <f>2!P31</f>
        <v>82</v>
      </c>
      <c r="I33" s="94" t="str">
        <f>2!Q31</f>
        <v>III.</v>
      </c>
      <c r="J33" s="96">
        <f>3!S31</f>
        <v>58</v>
      </c>
      <c r="K33" s="94" t="str">
        <f>3!T31</f>
        <v>ne</v>
      </c>
      <c r="L33" s="97">
        <f t="shared" si="1"/>
        <v>233</v>
      </c>
      <c r="M33" s="98">
        <f t="shared" si="0"/>
        <v>44</v>
      </c>
      <c r="N33" s="127"/>
      <c r="O33" s="122">
        <f>3!D31</f>
        <v>1</v>
      </c>
      <c r="P33" s="122">
        <f>1!D31+2!D31+3!E31+3!G31</f>
        <v>10</v>
      </c>
      <c r="Q33" s="122">
        <f>1!E31+2!E31+3!H31</f>
        <v>7</v>
      </c>
      <c r="R33" s="122">
        <f>1!F31+2!F31+3!F31+3!I31</f>
        <v>6</v>
      </c>
      <c r="T33" s="45" t="s">
        <v>196</v>
      </c>
      <c r="U33" s="45" t="s">
        <v>197</v>
      </c>
      <c r="V33" s="45" t="s">
        <v>157</v>
      </c>
    </row>
    <row r="34" spans="1:22" s="93" customFormat="1" ht="12.75">
      <c r="A34" s="94">
        <v>29</v>
      </c>
      <c r="B34" s="7" t="s">
        <v>28</v>
      </c>
      <c r="C34" s="2" t="s">
        <v>91</v>
      </c>
      <c r="D34" s="8" t="s">
        <v>89</v>
      </c>
      <c r="E34" s="9" t="s">
        <v>41</v>
      </c>
      <c r="F34" s="95">
        <f>1!P32</f>
        <v>93</v>
      </c>
      <c r="G34" s="94" t="str">
        <f>1!Q32</f>
        <v>II.</v>
      </c>
      <c r="H34" s="96">
        <f>2!P32</f>
        <v>78</v>
      </c>
      <c r="I34" s="94" t="str">
        <f>2!Q32</f>
        <v>III.</v>
      </c>
      <c r="J34" s="96">
        <f>3!S32</f>
        <v>89</v>
      </c>
      <c r="K34" s="94" t="str">
        <f>3!T32</f>
        <v>III.</v>
      </c>
      <c r="L34" s="97">
        <f t="shared" si="1"/>
        <v>260</v>
      </c>
      <c r="M34" s="98">
        <f t="shared" si="0"/>
        <v>28</v>
      </c>
      <c r="N34" s="127"/>
      <c r="O34" s="122">
        <f>3!D32</f>
        <v>0</v>
      </c>
      <c r="P34" s="122">
        <f>1!D32+2!D32+3!E32+3!G32</f>
        <v>9</v>
      </c>
      <c r="Q34" s="122">
        <f>1!E32+2!E32+3!H32</f>
        <v>13</v>
      </c>
      <c r="R34" s="122">
        <f>1!F32+2!F32+3!F32+3!I32</f>
        <v>2</v>
      </c>
      <c r="T34" s="45" t="s">
        <v>196</v>
      </c>
      <c r="U34" s="45" t="s">
        <v>68</v>
      </c>
      <c r="V34" s="45" t="s">
        <v>198</v>
      </c>
    </row>
    <row r="35" spans="1:22" s="93" customFormat="1" ht="12.75">
      <c r="A35" s="94">
        <v>30</v>
      </c>
      <c r="B35" s="7" t="s">
        <v>364</v>
      </c>
      <c r="C35" s="2" t="s">
        <v>91</v>
      </c>
      <c r="D35" s="8" t="s">
        <v>89</v>
      </c>
      <c r="E35" s="9" t="s">
        <v>41</v>
      </c>
      <c r="F35" s="95">
        <f>1!P33</f>
        <v>82</v>
      </c>
      <c r="G35" s="94" t="str">
        <f>1!Q33</f>
        <v>ne</v>
      </c>
      <c r="H35" s="96">
        <f>2!P33</f>
        <v>89</v>
      </c>
      <c r="I35" s="94" t="str">
        <f>2!Q33</f>
        <v>I.</v>
      </c>
      <c r="J35" s="96">
        <f>3!S33</f>
        <v>92</v>
      </c>
      <c r="K35" s="94" t="str">
        <f>3!T33</f>
        <v>III.</v>
      </c>
      <c r="L35" s="97">
        <f t="shared" si="1"/>
        <v>263</v>
      </c>
      <c r="M35" s="98">
        <f t="shared" si="0"/>
        <v>26</v>
      </c>
      <c r="N35" s="127"/>
      <c r="O35" s="122">
        <f>3!D33</f>
        <v>0</v>
      </c>
      <c r="P35" s="122">
        <f>1!D33+2!D33+3!E33+3!G33</f>
        <v>11</v>
      </c>
      <c r="Q35" s="122">
        <f>1!E33+2!E33+3!H33</f>
        <v>11</v>
      </c>
      <c r="R35" s="122">
        <f>1!F33+2!F33+3!F33+3!I33</f>
        <v>6</v>
      </c>
      <c r="T35" s="45" t="s">
        <v>199</v>
      </c>
      <c r="U35" s="45" t="s">
        <v>53</v>
      </c>
      <c r="V35" s="45" t="s">
        <v>41</v>
      </c>
    </row>
    <row r="36" spans="1:22" s="93" customFormat="1" ht="12.75">
      <c r="A36" s="94">
        <v>31</v>
      </c>
      <c r="B36" s="7" t="s">
        <v>28</v>
      </c>
      <c r="C36" s="2" t="s">
        <v>134</v>
      </c>
      <c r="D36" s="8" t="s">
        <v>135</v>
      </c>
      <c r="E36" s="9" t="s">
        <v>125</v>
      </c>
      <c r="F36" s="95">
        <f>1!P34</f>
        <v>79</v>
      </c>
      <c r="G36" s="94" t="str">
        <f>1!Q34</f>
        <v>ne</v>
      </c>
      <c r="H36" s="96">
        <f>2!P34</f>
        <v>57</v>
      </c>
      <c r="I36" s="94" t="str">
        <f>2!Q34</f>
        <v>ne</v>
      </c>
      <c r="J36" s="96">
        <f>3!S34</f>
        <v>82</v>
      </c>
      <c r="K36" s="94" t="str">
        <f>3!T34</f>
        <v>III.</v>
      </c>
      <c r="L36" s="97">
        <f t="shared" si="1"/>
        <v>218</v>
      </c>
      <c r="M36" s="98">
        <f t="shared" si="0"/>
        <v>54</v>
      </c>
      <c r="N36" s="127"/>
      <c r="O36" s="122">
        <f>3!D34</f>
        <v>0</v>
      </c>
      <c r="P36" s="122">
        <f>1!D34+2!D34+3!E34+3!G34</f>
        <v>3</v>
      </c>
      <c r="Q36" s="122">
        <f>1!E34+2!E34+3!H34</f>
        <v>7</v>
      </c>
      <c r="R36" s="122">
        <f>1!F34+2!F34+3!F34+3!I34</f>
        <v>5</v>
      </c>
      <c r="T36" s="45" t="s">
        <v>200</v>
      </c>
      <c r="U36" s="45" t="s">
        <v>201</v>
      </c>
      <c r="V36" s="45" t="s">
        <v>41</v>
      </c>
    </row>
    <row r="37" spans="1:22" s="93" customFormat="1" ht="12.75">
      <c r="A37" s="94">
        <v>32</v>
      </c>
      <c r="B37" s="7" t="s">
        <v>28</v>
      </c>
      <c r="C37" s="2" t="s">
        <v>99</v>
      </c>
      <c r="D37" s="8" t="s">
        <v>100</v>
      </c>
      <c r="E37" s="9" t="s">
        <v>101</v>
      </c>
      <c r="F37" s="95">
        <f>1!P35</f>
        <v>91</v>
      </c>
      <c r="G37" s="94" t="str">
        <f>1!Q35</f>
        <v>II.</v>
      </c>
      <c r="H37" s="96">
        <f>2!P35</f>
        <v>84</v>
      </c>
      <c r="I37" s="94" t="str">
        <f>2!Q35</f>
        <v>II.</v>
      </c>
      <c r="J37" s="96">
        <f>3!S35</f>
        <v>79</v>
      </c>
      <c r="K37" s="94" t="str">
        <f>3!T35</f>
        <v>ne</v>
      </c>
      <c r="L37" s="97">
        <f t="shared" si="1"/>
        <v>254</v>
      </c>
      <c r="M37" s="98">
        <f t="shared" si="0"/>
        <v>30</v>
      </c>
      <c r="N37" s="127"/>
      <c r="O37" s="122">
        <f>3!D35</f>
        <v>1</v>
      </c>
      <c r="P37" s="122">
        <f>1!D35+2!D35+3!E35+3!G35</f>
        <v>8</v>
      </c>
      <c r="Q37" s="122">
        <f>1!E35+2!E35+3!H35</f>
        <v>8</v>
      </c>
      <c r="R37" s="122">
        <f>1!F35+2!F35+3!F35+3!I35</f>
        <v>9</v>
      </c>
      <c r="T37" s="45" t="s">
        <v>144</v>
      </c>
      <c r="U37" s="45" t="s">
        <v>73</v>
      </c>
      <c r="V37" s="45" t="s">
        <v>86</v>
      </c>
    </row>
    <row r="38" spans="1:22" s="93" customFormat="1" ht="12.75">
      <c r="A38" s="94">
        <v>33</v>
      </c>
      <c r="B38" s="7" t="s">
        <v>364</v>
      </c>
      <c r="C38" s="2" t="s">
        <v>99</v>
      </c>
      <c r="D38" s="8" t="s">
        <v>100</v>
      </c>
      <c r="E38" s="9" t="s">
        <v>101</v>
      </c>
      <c r="F38" s="95">
        <f>1!P36</f>
        <v>97</v>
      </c>
      <c r="G38" s="94" t="str">
        <f>1!Q36</f>
        <v>I.</v>
      </c>
      <c r="H38" s="96">
        <f>2!P36</f>
        <v>87</v>
      </c>
      <c r="I38" s="94" t="str">
        <f>2!Q36</f>
        <v>II.</v>
      </c>
      <c r="J38" s="96">
        <f>3!S36</f>
        <v>101</v>
      </c>
      <c r="K38" s="94" t="str">
        <f>3!T36</f>
        <v>II.</v>
      </c>
      <c r="L38" s="97">
        <f t="shared" si="1"/>
        <v>285</v>
      </c>
      <c r="M38" s="98">
        <f aca="true" t="shared" si="2" ref="M38:M44">RANK(L38,$L$6:$L$104)</f>
        <v>10</v>
      </c>
      <c r="N38" s="127"/>
      <c r="O38" s="122">
        <f>3!D36</f>
        <v>3</v>
      </c>
      <c r="P38" s="122">
        <f>1!D36+2!D36+3!E36+3!G36</f>
        <v>11</v>
      </c>
      <c r="Q38" s="122">
        <f>1!E36+2!E36+3!H36</f>
        <v>8</v>
      </c>
      <c r="R38" s="122">
        <f>1!F36+2!F36+3!F36+3!I36</f>
        <v>7</v>
      </c>
      <c r="T38" s="45" t="s">
        <v>144</v>
      </c>
      <c r="U38" s="45" t="s">
        <v>202</v>
      </c>
      <c r="V38" s="45" t="s">
        <v>190</v>
      </c>
    </row>
    <row r="39" spans="1:22" s="93" customFormat="1" ht="12.75">
      <c r="A39" s="94">
        <v>34</v>
      </c>
      <c r="B39" s="7" t="s">
        <v>28</v>
      </c>
      <c r="C39" s="2" t="s">
        <v>141</v>
      </c>
      <c r="D39" s="8" t="s">
        <v>85</v>
      </c>
      <c r="E39" s="9" t="s">
        <v>48</v>
      </c>
      <c r="F39" s="95">
        <f>1!P37</f>
        <v>99</v>
      </c>
      <c r="G39" s="94" t="str">
        <f>1!Q37</f>
        <v>M</v>
      </c>
      <c r="H39" s="96">
        <f>2!P37</f>
        <v>82</v>
      </c>
      <c r="I39" s="94" t="str">
        <f>2!Q37</f>
        <v>III.</v>
      </c>
      <c r="J39" s="96">
        <f>3!S37</f>
        <v>119</v>
      </c>
      <c r="K39" s="94" t="str">
        <f>3!T37</f>
        <v>I.</v>
      </c>
      <c r="L39" s="97">
        <f t="shared" si="1"/>
        <v>300</v>
      </c>
      <c r="M39" s="98">
        <f t="shared" si="2"/>
        <v>4</v>
      </c>
      <c r="N39" s="127"/>
      <c r="O39" s="122">
        <f>3!D37</f>
        <v>5</v>
      </c>
      <c r="P39" s="122">
        <f>1!D37+2!D37+3!E37+3!G37</f>
        <v>15</v>
      </c>
      <c r="Q39" s="122">
        <f>1!E37+2!E37+3!H37</f>
        <v>4</v>
      </c>
      <c r="R39" s="122">
        <f>1!F37+2!F37+3!F37+3!I37</f>
        <v>3</v>
      </c>
      <c r="T39" s="93" t="s">
        <v>144</v>
      </c>
      <c r="U39" s="93" t="s">
        <v>64</v>
      </c>
      <c r="V39" s="93" t="s">
        <v>145</v>
      </c>
    </row>
    <row r="40" spans="1:22" s="93" customFormat="1" ht="12.75">
      <c r="A40" s="94">
        <v>35</v>
      </c>
      <c r="B40" s="7" t="s">
        <v>28</v>
      </c>
      <c r="C40" s="2" t="s">
        <v>46</v>
      </c>
      <c r="D40" s="8" t="s">
        <v>47</v>
      </c>
      <c r="E40" s="9" t="s">
        <v>48</v>
      </c>
      <c r="F40" s="95">
        <f>1!P38</f>
        <v>95</v>
      </c>
      <c r="G40" s="94" t="str">
        <f>1!Q38</f>
        <v>I.</v>
      </c>
      <c r="H40" s="96">
        <f>2!P38</f>
        <v>73</v>
      </c>
      <c r="I40" s="94" t="str">
        <f>2!Q38</f>
        <v>ne</v>
      </c>
      <c r="J40" s="96">
        <f>3!S38</f>
        <v>76</v>
      </c>
      <c r="K40" s="94" t="str">
        <f>3!T38</f>
        <v>ne</v>
      </c>
      <c r="L40" s="97">
        <f t="shared" si="1"/>
        <v>244</v>
      </c>
      <c r="M40" s="98">
        <f t="shared" si="2"/>
        <v>36</v>
      </c>
      <c r="N40" s="127"/>
      <c r="O40" s="122">
        <f>3!D38</f>
        <v>0</v>
      </c>
      <c r="P40" s="122">
        <f>1!D38+2!D38+3!E38+3!G38</f>
        <v>11</v>
      </c>
      <c r="Q40" s="122">
        <f>1!E38+2!E38+3!H38</f>
        <v>2</v>
      </c>
      <c r="R40" s="122">
        <f>1!F38+2!F38+3!F38+3!I38</f>
        <v>9</v>
      </c>
      <c r="T40" s="93" t="s">
        <v>80</v>
      </c>
      <c r="U40" s="93" t="s">
        <v>53</v>
      </c>
      <c r="V40" s="93" t="s">
        <v>78</v>
      </c>
    </row>
    <row r="41" spans="1:22" s="93" customFormat="1" ht="12.75">
      <c r="A41" s="94">
        <v>36</v>
      </c>
      <c r="B41" s="7" t="s">
        <v>28</v>
      </c>
      <c r="C41" s="2" t="s">
        <v>65</v>
      </c>
      <c r="D41" s="8" t="s">
        <v>66</v>
      </c>
      <c r="E41" s="9" t="s">
        <v>104</v>
      </c>
      <c r="F41" s="95">
        <f>1!P39</f>
        <v>93</v>
      </c>
      <c r="G41" s="94" t="str">
        <f>1!Q39</f>
        <v>II.</v>
      </c>
      <c r="H41" s="96">
        <f>2!P39</f>
        <v>85</v>
      </c>
      <c r="I41" s="94" t="str">
        <f>2!Q39</f>
        <v>II.</v>
      </c>
      <c r="J41" s="96">
        <f>3!S39</f>
        <v>108</v>
      </c>
      <c r="K41" s="94" t="str">
        <f>3!T39</f>
        <v>II.</v>
      </c>
      <c r="L41" s="97">
        <f t="shared" si="1"/>
        <v>286</v>
      </c>
      <c r="M41" s="98">
        <f t="shared" si="2"/>
        <v>9</v>
      </c>
      <c r="N41" s="127"/>
      <c r="O41" s="122">
        <f>3!D39</f>
        <v>5</v>
      </c>
      <c r="P41" s="122">
        <f>1!D39+2!D39+3!E39+3!G39</f>
        <v>8</v>
      </c>
      <c r="Q41" s="122">
        <f>1!E39+2!E39+3!H39</f>
        <v>9</v>
      </c>
      <c r="R41" s="122">
        <f>1!F39+2!F39+3!F39+3!I39</f>
        <v>4</v>
      </c>
      <c r="T41" s="93" t="s">
        <v>81</v>
      </c>
      <c r="U41" s="93" t="s">
        <v>53</v>
      </c>
      <c r="V41" s="93" t="s">
        <v>78</v>
      </c>
    </row>
    <row r="42" spans="1:22" s="93" customFormat="1" ht="12.75">
      <c r="A42" s="94">
        <v>37</v>
      </c>
      <c r="B42" s="7" t="s">
        <v>364</v>
      </c>
      <c r="C42" s="2" t="s">
        <v>65</v>
      </c>
      <c r="D42" s="8" t="s">
        <v>66</v>
      </c>
      <c r="E42" s="9" t="s">
        <v>104</v>
      </c>
      <c r="F42" s="95">
        <f>1!P40</f>
        <v>92</v>
      </c>
      <c r="G42" s="94" t="str">
        <f>1!Q40</f>
        <v>II.</v>
      </c>
      <c r="H42" s="96">
        <f>2!P40</f>
        <v>79</v>
      </c>
      <c r="I42" s="94" t="str">
        <f>2!Q40</f>
        <v>III.</v>
      </c>
      <c r="J42" s="96">
        <f>3!S40</f>
        <v>100</v>
      </c>
      <c r="K42" s="94" t="str">
        <f>3!T40</f>
        <v>II.</v>
      </c>
      <c r="L42" s="97">
        <f t="shared" si="1"/>
        <v>271</v>
      </c>
      <c r="M42" s="98">
        <f t="shared" si="2"/>
        <v>17</v>
      </c>
      <c r="N42" s="127"/>
      <c r="O42" s="122">
        <f>3!D40</f>
        <v>4</v>
      </c>
      <c r="P42" s="122">
        <f>1!D40+2!D40+3!E40+3!G40</f>
        <v>6</v>
      </c>
      <c r="Q42" s="122">
        <f>1!E40+2!E40+3!H40</f>
        <v>7</v>
      </c>
      <c r="R42" s="122">
        <f>1!F40+2!F40+3!F40+3!I40</f>
        <v>9</v>
      </c>
      <c r="T42" s="93" t="s">
        <v>79</v>
      </c>
      <c r="U42" s="93" t="s">
        <v>53</v>
      </c>
      <c r="V42" s="93" t="s">
        <v>78</v>
      </c>
    </row>
    <row r="43" spans="1:22" s="93" customFormat="1" ht="12.75">
      <c r="A43" s="94">
        <v>38</v>
      </c>
      <c r="B43" s="7" t="s">
        <v>28</v>
      </c>
      <c r="C43" s="2" t="s">
        <v>377</v>
      </c>
      <c r="D43" s="8" t="s">
        <v>53</v>
      </c>
      <c r="E43" s="9" t="s">
        <v>54</v>
      </c>
      <c r="F43" s="95">
        <f>1!P41</f>
        <v>98</v>
      </c>
      <c r="G43" s="94" t="str">
        <f>1!Q41</f>
        <v>M</v>
      </c>
      <c r="H43" s="96">
        <f>2!P41</f>
        <v>85</v>
      </c>
      <c r="I43" s="94" t="str">
        <f>2!Q41</f>
        <v>II.</v>
      </c>
      <c r="J43" s="96">
        <f>3!S41</f>
        <v>104</v>
      </c>
      <c r="K43" s="94" t="str">
        <f>3!T41</f>
        <v>II.</v>
      </c>
      <c r="L43" s="97">
        <f t="shared" si="1"/>
        <v>287</v>
      </c>
      <c r="M43" s="98">
        <f t="shared" si="2"/>
        <v>8</v>
      </c>
      <c r="N43" s="127"/>
      <c r="O43" s="122">
        <f>3!D41</f>
        <v>4</v>
      </c>
      <c r="P43" s="122">
        <f>1!D41+2!D41+3!E41+3!G41</f>
        <v>13</v>
      </c>
      <c r="Q43" s="122">
        <f>1!E41+2!E41+3!H41</f>
        <v>6</v>
      </c>
      <c r="R43" s="122">
        <f>1!F41+2!F41+3!F41+3!I41</f>
        <v>5</v>
      </c>
      <c r="T43" s="93" t="s">
        <v>49</v>
      </c>
      <c r="U43" s="93" t="s">
        <v>51</v>
      </c>
      <c r="V43" s="93" t="s">
        <v>50</v>
      </c>
    </row>
    <row r="44" spans="1:22" s="93" customFormat="1" ht="12.75">
      <c r="A44" s="94">
        <v>39</v>
      </c>
      <c r="B44" s="7" t="s">
        <v>364</v>
      </c>
      <c r="C44" s="2" t="s">
        <v>377</v>
      </c>
      <c r="D44" s="8" t="s">
        <v>53</v>
      </c>
      <c r="E44" s="9" t="s">
        <v>54</v>
      </c>
      <c r="F44" s="95">
        <f>1!P42</f>
        <v>93</v>
      </c>
      <c r="G44" s="94" t="str">
        <f>1!Q42</f>
        <v>II.</v>
      </c>
      <c r="H44" s="96">
        <f>2!P42</f>
        <v>89</v>
      </c>
      <c r="I44" s="94" t="str">
        <f>2!Q42</f>
        <v>I.</v>
      </c>
      <c r="J44" s="96">
        <f>3!S42</f>
        <v>88</v>
      </c>
      <c r="K44" s="94" t="str">
        <f>3!T42</f>
        <v>III.</v>
      </c>
      <c r="L44" s="97">
        <f t="shared" si="1"/>
        <v>270</v>
      </c>
      <c r="M44" s="98">
        <f t="shared" si="2"/>
        <v>20</v>
      </c>
      <c r="N44" s="127"/>
      <c r="O44" s="122">
        <f>3!D42</f>
        <v>2</v>
      </c>
      <c r="P44" s="122">
        <f>1!D42+2!D42+3!E42+3!G42</f>
        <v>13</v>
      </c>
      <c r="Q44" s="122">
        <f>1!E42+2!E42+3!H42</f>
        <v>6</v>
      </c>
      <c r="R44" s="122">
        <f>1!F42+2!F42+3!F42+3!I42</f>
        <v>6</v>
      </c>
      <c r="T44" s="93" t="s">
        <v>87</v>
      </c>
      <c r="U44" s="93" t="s">
        <v>56</v>
      </c>
      <c r="V44" s="93" t="s">
        <v>86</v>
      </c>
    </row>
    <row r="45" spans="1:22" s="93" customFormat="1" ht="12.75">
      <c r="A45" s="94">
        <v>40</v>
      </c>
      <c r="B45" s="7" t="s">
        <v>28</v>
      </c>
      <c r="C45" s="2" t="s">
        <v>276</v>
      </c>
      <c r="D45" s="8" t="s">
        <v>53</v>
      </c>
      <c r="E45" s="9" t="s">
        <v>277</v>
      </c>
      <c r="F45" s="95">
        <f>1!P43</f>
        <v>91</v>
      </c>
      <c r="G45" s="94" t="str">
        <f>1!Q43</f>
        <v>II.</v>
      </c>
      <c r="H45" s="96">
        <f>2!P43</f>
        <v>76</v>
      </c>
      <c r="I45" s="94" t="str">
        <f>2!Q43</f>
        <v>ne</v>
      </c>
      <c r="J45" s="96">
        <f>3!S43</f>
        <v>78</v>
      </c>
      <c r="K45" s="94" t="str">
        <f>3!T43</f>
        <v>ne</v>
      </c>
      <c r="L45" s="97">
        <f aca="true" t="shared" si="3" ref="L45:L52">SUM(F45:J45)</f>
        <v>245</v>
      </c>
      <c r="M45" s="98">
        <f aca="true" t="shared" si="4" ref="M45:M52">RANK(L45,$L$6:$L$104)</f>
        <v>35</v>
      </c>
      <c r="N45" s="127"/>
      <c r="O45" s="122">
        <f>3!D43</f>
        <v>0</v>
      </c>
      <c r="P45" s="122">
        <f>1!D43+2!D43+3!E43+3!G43</f>
        <v>8</v>
      </c>
      <c r="Q45" s="122">
        <f>1!E43+2!E43+3!H43</f>
        <v>11</v>
      </c>
      <c r="R45" s="122">
        <f>1!F43+2!F43+3!F43+3!I43</f>
        <v>2</v>
      </c>
      <c r="T45" s="93" t="s">
        <v>87</v>
      </c>
      <c r="U45" s="93" t="s">
        <v>45</v>
      </c>
      <c r="V45" s="93" t="s">
        <v>140</v>
      </c>
    </row>
    <row r="46" spans="1:22" s="93" customFormat="1" ht="12.75">
      <c r="A46" s="94">
        <v>41</v>
      </c>
      <c r="B46" s="7" t="s">
        <v>28</v>
      </c>
      <c r="C46" s="2" t="s">
        <v>75</v>
      </c>
      <c r="D46" s="8" t="s">
        <v>76</v>
      </c>
      <c r="E46" s="9" t="s">
        <v>41</v>
      </c>
      <c r="F46" s="95">
        <f>1!P44</f>
        <v>97</v>
      </c>
      <c r="G46" s="94" t="str">
        <f>1!Q44</f>
        <v>I.</v>
      </c>
      <c r="H46" s="96">
        <f>2!P44</f>
        <v>94</v>
      </c>
      <c r="I46" s="94" t="str">
        <f>2!Q44</f>
        <v>M</v>
      </c>
      <c r="J46" s="96">
        <f>3!S44</f>
        <v>115</v>
      </c>
      <c r="K46" s="94" t="str">
        <f>3!T44</f>
        <v>I.</v>
      </c>
      <c r="L46" s="97">
        <f t="shared" si="3"/>
        <v>306</v>
      </c>
      <c r="M46" s="98">
        <f t="shared" si="4"/>
        <v>2</v>
      </c>
      <c r="N46" s="127"/>
      <c r="O46" s="122">
        <f>3!D44</f>
        <v>5</v>
      </c>
      <c r="P46" s="122">
        <f>1!D44+2!D44+3!E44+3!G44</f>
        <v>17</v>
      </c>
      <c r="Q46" s="122">
        <f>1!E44+2!E44+3!H44</f>
        <v>4</v>
      </c>
      <c r="R46" s="122">
        <f>1!F44+2!F44+3!F44+3!I44</f>
        <v>2</v>
      </c>
      <c r="T46" s="45" t="s">
        <v>203</v>
      </c>
      <c r="U46" s="45" t="s">
        <v>56</v>
      </c>
      <c r="V46" s="45" t="s">
        <v>41</v>
      </c>
    </row>
    <row r="47" spans="1:22" s="93" customFormat="1" ht="12.75">
      <c r="A47" s="94">
        <v>42</v>
      </c>
      <c r="B47" s="7" t="s">
        <v>28</v>
      </c>
      <c r="C47" s="2" t="s">
        <v>94</v>
      </c>
      <c r="D47" s="8" t="s">
        <v>95</v>
      </c>
      <c r="E47" s="9" t="s">
        <v>96</v>
      </c>
      <c r="F47" s="95">
        <f>1!P45</f>
        <v>91</v>
      </c>
      <c r="G47" s="94" t="str">
        <f>1!Q45</f>
        <v>II.</v>
      </c>
      <c r="H47" s="96">
        <f>2!P45</f>
        <v>86</v>
      </c>
      <c r="I47" s="94" t="str">
        <f>2!Q45</f>
        <v>II.</v>
      </c>
      <c r="J47" s="96">
        <f>3!S45</f>
        <v>54</v>
      </c>
      <c r="K47" s="94" t="str">
        <f>3!T45</f>
        <v>ne</v>
      </c>
      <c r="L47" s="97">
        <f t="shared" si="3"/>
        <v>231</v>
      </c>
      <c r="M47" s="98">
        <f t="shared" si="4"/>
        <v>47</v>
      </c>
      <c r="N47" s="127"/>
      <c r="O47" s="122">
        <f>3!D45</f>
        <v>0</v>
      </c>
      <c r="P47" s="122">
        <f>1!D45+2!D45+3!E45+3!G45</f>
        <v>7</v>
      </c>
      <c r="Q47" s="122">
        <f>1!E45+2!E45+3!H45</f>
        <v>8</v>
      </c>
      <c r="R47" s="122">
        <f>1!F45+2!F45+3!F45+3!I45</f>
        <v>7</v>
      </c>
      <c r="T47" s="45" t="s">
        <v>203</v>
      </c>
      <c r="U47" s="45" t="s">
        <v>45</v>
      </c>
      <c r="V47" s="45" t="s">
        <v>174</v>
      </c>
    </row>
    <row r="48" spans="1:22" s="93" customFormat="1" ht="12.75">
      <c r="A48" s="94">
        <v>43</v>
      </c>
      <c r="B48" s="7" t="s">
        <v>364</v>
      </c>
      <c r="C48" s="2" t="s">
        <v>94</v>
      </c>
      <c r="D48" s="8" t="s">
        <v>95</v>
      </c>
      <c r="E48" s="9" t="s">
        <v>96</v>
      </c>
      <c r="F48" s="95">
        <f>1!P46</f>
        <v>89</v>
      </c>
      <c r="G48" s="94" t="str">
        <f>1!Q46</f>
        <v>III.</v>
      </c>
      <c r="H48" s="96">
        <f>2!P46</f>
        <v>82</v>
      </c>
      <c r="I48" s="94" t="str">
        <f>2!Q46</f>
        <v>III.</v>
      </c>
      <c r="J48" s="96">
        <f>3!S46</f>
        <v>61</v>
      </c>
      <c r="K48" s="94" t="str">
        <f>3!T46</f>
        <v>ne</v>
      </c>
      <c r="L48" s="97">
        <f t="shared" si="3"/>
        <v>232</v>
      </c>
      <c r="M48" s="98">
        <f t="shared" si="4"/>
        <v>45</v>
      </c>
      <c r="N48" s="127"/>
      <c r="O48" s="122">
        <f>3!D46</f>
        <v>0</v>
      </c>
      <c r="P48" s="122">
        <f>1!D46+2!D46+3!E46+3!G46</f>
        <v>10</v>
      </c>
      <c r="Q48" s="122">
        <f>1!E46+2!E46+3!H46</f>
        <v>6</v>
      </c>
      <c r="R48" s="122">
        <f>1!F46+2!F46+3!F46+3!I46</f>
        <v>7</v>
      </c>
      <c r="T48" s="93" t="s">
        <v>116</v>
      </c>
      <c r="U48" s="93" t="s">
        <v>117</v>
      </c>
      <c r="V48" s="93" t="s">
        <v>115</v>
      </c>
    </row>
    <row r="49" spans="1:22" s="93" customFormat="1" ht="12.75">
      <c r="A49" s="94">
        <v>44</v>
      </c>
      <c r="B49" s="7" t="s">
        <v>28</v>
      </c>
      <c r="C49" s="2" t="s">
        <v>132</v>
      </c>
      <c r="D49" s="8" t="s">
        <v>133</v>
      </c>
      <c r="E49" s="9" t="s">
        <v>41</v>
      </c>
      <c r="F49" s="95">
        <f>1!P47</f>
        <v>95</v>
      </c>
      <c r="G49" s="94" t="str">
        <f>1!Q47</f>
        <v>I.</v>
      </c>
      <c r="H49" s="96">
        <f>2!P47</f>
        <v>77</v>
      </c>
      <c r="I49" s="94" t="str">
        <f>2!Q47</f>
        <v>ne</v>
      </c>
      <c r="J49" s="96">
        <f>3!S47</f>
        <v>56</v>
      </c>
      <c r="K49" s="94" t="str">
        <f>3!T47</f>
        <v>ne</v>
      </c>
      <c r="L49" s="97">
        <f t="shared" si="3"/>
        <v>228</v>
      </c>
      <c r="M49" s="98">
        <f t="shared" si="4"/>
        <v>49</v>
      </c>
      <c r="N49" s="127"/>
      <c r="O49" s="122">
        <f>3!D47</f>
        <v>0</v>
      </c>
      <c r="P49" s="122">
        <f>1!D47+2!D47+3!E47+3!G47</f>
        <v>7</v>
      </c>
      <c r="Q49" s="122">
        <f>1!E47+2!E47+3!H47</f>
        <v>6</v>
      </c>
      <c r="R49" s="122">
        <f>1!F47+2!F47+3!F47+3!I47</f>
        <v>6</v>
      </c>
      <c r="T49" s="45" t="s">
        <v>204</v>
      </c>
      <c r="U49" s="45" t="s">
        <v>76</v>
      </c>
      <c r="V49" s="45" t="s">
        <v>205</v>
      </c>
    </row>
    <row r="50" spans="1:22" s="93" customFormat="1" ht="12.75">
      <c r="A50" s="94">
        <v>45</v>
      </c>
      <c r="B50" s="7" t="s">
        <v>28</v>
      </c>
      <c r="C50" s="2" t="s">
        <v>67</v>
      </c>
      <c r="D50" s="8" t="s">
        <v>68</v>
      </c>
      <c r="E50" s="9" t="s">
        <v>60</v>
      </c>
      <c r="F50" s="95">
        <f>1!P48</f>
        <v>88</v>
      </c>
      <c r="G50" s="94" t="str">
        <f>1!Q48</f>
        <v>III.</v>
      </c>
      <c r="H50" s="96">
        <f>2!P48</f>
        <v>67</v>
      </c>
      <c r="I50" s="94" t="str">
        <f>2!Q48</f>
        <v>ne</v>
      </c>
      <c r="J50" s="96">
        <f>3!S48</f>
        <v>71</v>
      </c>
      <c r="K50" s="94" t="str">
        <f>3!T48</f>
        <v>ne</v>
      </c>
      <c r="L50" s="97">
        <f t="shared" si="3"/>
        <v>226</v>
      </c>
      <c r="M50" s="98">
        <f t="shared" si="4"/>
        <v>50</v>
      </c>
      <c r="N50" s="127"/>
      <c r="O50" s="122">
        <f>3!D48</f>
        <v>0</v>
      </c>
      <c r="P50" s="122">
        <f>1!D48+2!D48+3!E48+3!G48</f>
        <v>2</v>
      </c>
      <c r="Q50" s="122">
        <f>1!E48+2!E48+3!H48</f>
        <v>11</v>
      </c>
      <c r="R50" s="122">
        <f>1!F48+2!F48+3!F48+3!I48</f>
        <v>6</v>
      </c>
      <c r="T50" s="45" t="s">
        <v>204</v>
      </c>
      <c r="U50" s="45" t="s">
        <v>76</v>
      </c>
      <c r="V50" s="45" t="s">
        <v>48</v>
      </c>
    </row>
    <row r="51" spans="1:22" s="93" customFormat="1" ht="12.75">
      <c r="A51" s="94">
        <v>46</v>
      </c>
      <c r="B51" s="7" t="s">
        <v>364</v>
      </c>
      <c r="C51" s="2" t="s">
        <v>67</v>
      </c>
      <c r="D51" s="8" t="s">
        <v>68</v>
      </c>
      <c r="E51" s="9" t="s">
        <v>60</v>
      </c>
      <c r="F51" s="95">
        <f>1!P49</f>
        <v>93</v>
      </c>
      <c r="G51" s="94" t="str">
        <f>1!Q49</f>
        <v>II.</v>
      </c>
      <c r="H51" s="96">
        <f>2!P49</f>
        <v>76</v>
      </c>
      <c r="I51" s="94" t="str">
        <f>2!Q49</f>
        <v>ne</v>
      </c>
      <c r="J51" s="96">
        <f>3!S49</f>
        <v>78</v>
      </c>
      <c r="K51" s="94" t="str">
        <f>3!T49</f>
        <v>ne</v>
      </c>
      <c r="L51" s="97">
        <f t="shared" si="3"/>
        <v>247</v>
      </c>
      <c r="M51" s="98">
        <f t="shared" si="4"/>
        <v>33</v>
      </c>
      <c r="N51" s="127"/>
      <c r="O51" s="122">
        <f>3!D49</f>
        <v>0</v>
      </c>
      <c r="P51" s="122">
        <f>1!D49+2!D49+3!E49+3!G49</f>
        <v>8</v>
      </c>
      <c r="Q51" s="122">
        <f>1!E49+2!E49+3!H49</f>
        <v>8</v>
      </c>
      <c r="R51" s="122">
        <f>1!F49+2!F49+3!F49+3!I49</f>
        <v>3</v>
      </c>
      <c r="T51" s="45" t="s">
        <v>206</v>
      </c>
      <c r="U51" s="45" t="s">
        <v>76</v>
      </c>
      <c r="V51" s="45" t="s">
        <v>48</v>
      </c>
    </row>
    <row r="52" spans="1:22" s="93" customFormat="1" ht="12.75">
      <c r="A52" s="94">
        <v>47</v>
      </c>
      <c r="B52" s="7" t="s">
        <v>28</v>
      </c>
      <c r="C52" s="2" t="s">
        <v>304</v>
      </c>
      <c r="D52" s="8" t="s">
        <v>208</v>
      </c>
      <c r="E52" s="9" t="s">
        <v>48</v>
      </c>
      <c r="F52" s="95">
        <f>1!P50</f>
        <v>87</v>
      </c>
      <c r="G52" s="94" t="str">
        <f>1!Q50</f>
        <v>III.</v>
      </c>
      <c r="H52" s="96">
        <f>2!P50</f>
        <v>73</v>
      </c>
      <c r="I52" s="94" t="str">
        <f>2!Q50</f>
        <v>ne</v>
      </c>
      <c r="J52" s="96">
        <f>3!S50</f>
        <v>51</v>
      </c>
      <c r="K52" s="94" t="str">
        <f>3!T50</f>
        <v>ne</v>
      </c>
      <c r="L52" s="97">
        <f t="shared" si="3"/>
        <v>211</v>
      </c>
      <c r="M52" s="98">
        <f t="shared" si="4"/>
        <v>59</v>
      </c>
      <c r="N52" s="127"/>
      <c r="O52" s="122">
        <f>3!D50</f>
        <v>0</v>
      </c>
      <c r="P52" s="122">
        <f>1!D50+2!D50+3!E50+3!G50</f>
        <v>5</v>
      </c>
      <c r="Q52" s="122">
        <f>1!E50+2!E50+3!H50</f>
        <v>5</v>
      </c>
      <c r="R52" s="122">
        <f>1!F50+2!F50+3!F50+3!I50</f>
        <v>11</v>
      </c>
      <c r="T52" s="45" t="s">
        <v>207</v>
      </c>
      <c r="U52" s="45" t="s">
        <v>208</v>
      </c>
      <c r="V52" s="45" t="s">
        <v>104</v>
      </c>
    </row>
    <row r="53" spans="1:22" s="93" customFormat="1" ht="12.75">
      <c r="A53" s="94">
        <v>48</v>
      </c>
      <c r="B53" s="7" t="s">
        <v>28</v>
      </c>
      <c r="C53" s="2" t="s">
        <v>129</v>
      </c>
      <c r="D53" s="8" t="s">
        <v>68</v>
      </c>
      <c r="E53" s="9" t="s">
        <v>41</v>
      </c>
      <c r="F53" s="95">
        <f>1!P51</f>
        <v>100</v>
      </c>
      <c r="G53" s="94" t="str">
        <f>1!Q51</f>
        <v>M</v>
      </c>
      <c r="H53" s="96">
        <f>2!P51</f>
        <v>97</v>
      </c>
      <c r="I53" s="94" t="str">
        <f>2!Q51</f>
        <v>M</v>
      </c>
      <c r="J53" s="96">
        <f>3!S51</f>
        <v>119</v>
      </c>
      <c r="K53" s="94" t="str">
        <f>3!T51</f>
        <v>I.</v>
      </c>
      <c r="L53" s="97">
        <f aca="true" t="shared" si="5" ref="L53:L104">SUM(F53:J53)</f>
        <v>316</v>
      </c>
      <c r="M53" s="98">
        <f aca="true" t="shared" si="6" ref="M53:M104">RANK(L53,$L$6:$L$104)</f>
        <v>1</v>
      </c>
      <c r="N53" s="127"/>
      <c r="O53" s="122">
        <f>3!D51</f>
        <v>5</v>
      </c>
      <c r="P53" s="122">
        <f>1!D51+2!D51+3!E51+3!G51</f>
        <v>21</v>
      </c>
      <c r="Q53" s="122">
        <f>1!E51+2!E51+3!H51</f>
        <v>3</v>
      </c>
      <c r="R53" s="122">
        <f>1!F51+2!F51+3!F51+3!I51</f>
        <v>1</v>
      </c>
      <c r="T53" s="93" t="s">
        <v>147</v>
      </c>
      <c r="U53" s="93" t="s">
        <v>76</v>
      </c>
      <c r="V53" s="93" t="s">
        <v>140</v>
      </c>
    </row>
    <row r="54" spans="1:22" s="93" customFormat="1" ht="12.75">
      <c r="A54" s="94">
        <v>49</v>
      </c>
      <c r="B54" s="7" t="s">
        <v>364</v>
      </c>
      <c r="C54" s="2" t="s">
        <v>129</v>
      </c>
      <c r="D54" s="8" t="s">
        <v>68</v>
      </c>
      <c r="E54" s="9" t="s">
        <v>41</v>
      </c>
      <c r="F54" s="95">
        <f>1!P52</f>
        <v>98</v>
      </c>
      <c r="G54" s="94" t="str">
        <f>1!Q52</f>
        <v>M</v>
      </c>
      <c r="H54" s="96">
        <f>2!P52</f>
        <v>89</v>
      </c>
      <c r="I54" s="94" t="str">
        <f>2!Q52</f>
        <v>I.</v>
      </c>
      <c r="J54" s="96">
        <f>3!S52</f>
        <v>108</v>
      </c>
      <c r="K54" s="94" t="str">
        <f>3!T52</f>
        <v>II.</v>
      </c>
      <c r="L54" s="97">
        <f t="shared" si="5"/>
        <v>295</v>
      </c>
      <c r="M54" s="98">
        <f t="shared" si="6"/>
        <v>5</v>
      </c>
      <c r="N54" s="127"/>
      <c r="O54" s="122">
        <f>3!D52</f>
        <v>4</v>
      </c>
      <c r="P54" s="122">
        <f>1!D52+2!D52+3!E52+3!G52</f>
        <v>14</v>
      </c>
      <c r="Q54" s="122">
        <f>1!E52+2!E52+3!H52</f>
        <v>7</v>
      </c>
      <c r="R54" s="122">
        <f>1!F52+2!F52+3!F52+3!I52</f>
        <v>3</v>
      </c>
      <c r="T54" s="45" t="s">
        <v>122</v>
      </c>
      <c r="U54" s="45" t="s">
        <v>123</v>
      </c>
      <c r="V54" s="45" t="s">
        <v>60</v>
      </c>
    </row>
    <row r="55" spans="1:22" s="93" customFormat="1" ht="12.75">
      <c r="A55" s="94">
        <v>50</v>
      </c>
      <c r="B55" s="7" t="s">
        <v>28</v>
      </c>
      <c r="C55" s="2" t="s">
        <v>129</v>
      </c>
      <c r="D55" s="8" t="s">
        <v>131</v>
      </c>
      <c r="E55" s="9" t="s">
        <v>136</v>
      </c>
      <c r="F55" s="95">
        <f>1!P53</f>
        <v>94</v>
      </c>
      <c r="G55" s="94" t="str">
        <f>1!Q53</f>
        <v>I.</v>
      </c>
      <c r="H55" s="96">
        <f>2!P53</f>
        <v>88</v>
      </c>
      <c r="I55" s="94" t="str">
        <f>2!Q53</f>
        <v>I.</v>
      </c>
      <c r="J55" s="96">
        <f>3!S53</f>
        <v>102</v>
      </c>
      <c r="K55" s="94" t="str">
        <f>3!T53</f>
        <v>II.</v>
      </c>
      <c r="L55" s="97">
        <f t="shared" si="5"/>
        <v>284</v>
      </c>
      <c r="M55" s="98">
        <f t="shared" si="6"/>
        <v>11</v>
      </c>
      <c r="N55" s="127"/>
      <c r="O55" s="122">
        <f>3!D53</f>
        <v>4</v>
      </c>
      <c r="P55" s="122">
        <f>1!D53+2!D53+3!E53+3!G53</f>
        <v>9</v>
      </c>
      <c r="Q55" s="122">
        <f>1!E53+2!E53+3!H53</f>
        <v>10</v>
      </c>
      <c r="R55" s="122">
        <f>1!F53+2!F53+3!F53+3!I53</f>
        <v>5</v>
      </c>
      <c r="T55" s="93" t="s">
        <v>118</v>
      </c>
      <c r="U55" s="93" t="s">
        <v>119</v>
      </c>
      <c r="V55" s="93" t="s">
        <v>115</v>
      </c>
    </row>
    <row r="56" spans="1:22" s="93" customFormat="1" ht="12.75">
      <c r="A56" s="94">
        <v>51</v>
      </c>
      <c r="B56" s="7" t="s">
        <v>364</v>
      </c>
      <c r="C56" s="2" t="s">
        <v>129</v>
      </c>
      <c r="D56" s="8" t="s">
        <v>131</v>
      </c>
      <c r="E56" s="9" t="s">
        <v>136</v>
      </c>
      <c r="F56" s="95">
        <f>1!P54</f>
        <v>97</v>
      </c>
      <c r="G56" s="94" t="str">
        <f>1!Q54</f>
        <v>I.</v>
      </c>
      <c r="H56" s="96">
        <f>2!P54</f>
        <v>86</v>
      </c>
      <c r="I56" s="94" t="str">
        <f>2!Q54</f>
        <v>II.</v>
      </c>
      <c r="J56" s="96">
        <f>3!S54</f>
        <v>112</v>
      </c>
      <c r="K56" s="94" t="str">
        <f>3!T54</f>
        <v>I.</v>
      </c>
      <c r="L56" s="97">
        <f t="shared" si="5"/>
        <v>295</v>
      </c>
      <c r="M56" s="98">
        <f t="shared" si="6"/>
        <v>5</v>
      </c>
      <c r="N56" s="127"/>
      <c r="O56" s="122">
        <f>3!D54</f>
        <v>4</v>
      </c>
      <c r="P56" s="122">
        <f>1!D54+2!D54+3!E54+3!G54</f>
        <v>13</v>
      </c>
      <c r="Q56" s="122">
        <f>1!E54+2!E54+3!H54</f>
        <v>7</v>
      </c>
      <c r="R56" s="122">
        <f>1!F54+2!F54+3!F54+3!I54</f>
        <v>5</v>
      </c>
      <c r="T56" s="45" t="s">
        <v>118</v>
      </c>
      <c r="U56" s="45" t="s">
        <v>119</v>
      </c>
      <c r="V56" s="45" t="s">
        <v>209</v>
      </c>
    </row>
    <row r="57" spans="1:22" s="93" customFormat="1" ht="12.75">
      <c r="A57" s="94">
        <v>52</v>
      </c>
      <c r="B57" s="7" t="s">
        <v>28</v>
      </c>
      <c r="C57" s="2" t="s">
        <v>97</v>
      </c>
      <c r="D57" s="8" t="s">
        <v>98</v>
      </c>
      <c r="E57" s="9" t="s">
        <v>41</v>
      </c>
      <c r="F57" s="95">
        <f>1!P55</f>
        <v>88</v>
      </c>
      <c r="G57" s="94" t="str">
        <f>1!Q55</f>
        <v>III.</v>
      </c>
      <c r="H57" s="96">
        <f>2!P55</f>
        <v>76</v>
      </c>
      <c r="I57" s="94" t="str">
        <f>2!Q55</f>
        <v>ne</v>
      </c>
      <c r="J57" s="96">
        <f>3!S55</f>
        <v>75</v>
      </c>
      <c r="K57" s="94" t="str">
        <f>3!T55</f>
        <v>ne</v>
      </c>
      <c r="L57" s="97">
        <f t="shared" si="5"/>
        <v>239</v>
      </c>
      <c r="M57" s="98">
        <f t="shared" si="6"/>
        <v>39</v>
      </c>
      <c r="N57" s="127"/>
      <c r="O57" s="122">
        <f>3!D55</f>
        <v>0</v>
      </c>
      <c r="P57" s="122">
        <f>1!D55+2!D55+3!E55+3!G55</f>
        <v>4</v>
      </c>
      <c r="Q57" s="122">
        <f>1!E55+2!E55+3!H55</f>
        <v>7</v>
      </c>
      <c r="R57" s="122">
        <f>1!F55+2!F55+3!F55+3!I55</f>
        <v>11</v>
      </c>
      <c r="T57" s="45" t="s">
        <v>210</v>
      </c>
      <c r="U57" s="45" t="s">
        <v>211</v>
      </c>
      <c r="V57" s="45" t="s">
        <v>212</v>
      </c>
    </row>
    <row r="58" spans="1:22" s="93" customFormat="1" ht="12.75">
      <c r="A58" s="94">
        <v>53</v>
      </c>
      <c r="B58" s="7" t="s">
        <v>28</v>
      </c>
      <c r="C58" s="2" t="s">
        <v>313</v>
      </c>
      <c r="D58" s="8" t="s">
        <v>85</v>
      </c>
      <c r="E58" s="9" t="s">
        <v>48</v>
      </c>
      <c r="F58" s="95">
        <f>1!P56</f>
        <v>92</v>
      </c>
      <c r="G58" s="94" t="str">
        <f>1!Q56</f>
        <v>II.</v>
      </c>
      <c r="H58" s="96">
        <f>2!P56</f>
        <v>89</v>
      </c>
      <c r="I58" s="94" t="str">
        <f>2!Q56</f>
        <v>I.</v>
      </c>
      <c r="J58" s="96">
        <f>3!S56</f>
        <v>70</v>
      </c>
      <c r="K58" s="94" t="str">
        <f>3!T56</f>
        <v>ne</v>
      </c>
      <c r="L58" s="97">
        <f t="shared" si="5"/>
        <v>251</v>
      </c>
      <c r="M58" s="98">
        <f t="shared" si="6"/>
        <v>32</v>
      </c>
      <c r="N58" s="127"/>
      <c r="O58" s="122">
        <f>3!D56</f>
        <v>2</v>
      </c>
      <c r="P58" s="122">
        <f>1!D56+2!D56+3!E56+3!G56</f>
        <v>9</v>
      </c>
      <c r="Q58" s="122">
        <f>1!E56+2!E56+3!H56</f>
        <v>9</v>
      </c>
      <c r="R58" s="122">
        <f>1!F56+2!F56+3!F56+3!I56</f>
        <v>6</v>
      </c>
      <c r="T58" s="45" t="s">
        <v>213</v>
      </c>
      <c r="U58" s="45" t="s">
        <v>68</v>
      </c>
      <c r="V58" s="45" t="s">
        <v>214</v>
      </c>
    </row>
    <row r="59" spans="1:22" s="93" customFormat="1" ht="12.75">
      <c r="A59" s="94">
        <v>54</v>
      </c>
      <c r="B59" s="7" t="s">
        <v>28</v>
      </c>
      <c r="C59" s="2" t="s">
        <v>109</v>
      </c>
      <c r="D59" s="8" t="s">
        <v>110</v>
      </c>
      <c r="E59" s="9" t="s">
        <v>111</v>
      </c>
      <c r="F59" s="95">
        <f>1!P57</f>
        <v>95</v>
      </c>
      <c r="G59" s="94" t="str">
        <f>1!Q57</f>
        <v>I.</v>
      </c>
      <c r="H59" s="96">
        <f>2!P57</f>
        <v>84</v>
      </c>
      <c r="I59" s="94" t="str">
        <f>2!Q57</f>
        <v>II.</v>
      </c>
      <c r="J59" s="96">
        <f>3!S57</f>
        <v>89</v>
      </c>
      <c r="K59" s="94" t="str">
        <f>3!T57</f>
        <v>III.</v>
      </c>
      <c r="L59" s="97">
        <f t="shared" si="5"/>
        <v>268</v>
      </c>
      <c r="M59" s="98">
        <f t="shared" si="6"/>
        <v>22</v>
      </c>
      <c r="N59" s="127"/>
      <c r="O59" s="122">
        <f>3!D57</f>
        <v>3</v>
      </c>
      <c r="P59" s="122">
        <f>1!D57+2!D57+3!E57+3!G57</f>
        <v>12</v>
      </c>
      <c r="Q59" s="122">
        <f>1!E57+2!E57+3!H57</f>
        <v>5</v>
      </c>
      <c r="R59" s="122">
        <f>1!F57+2!F57+3!F57+3!I57</f>
        <v>6</v>
      </c>
      <c r="T59" s="45" t="s">
        <v>215</v>
      </c>
      <c r="U59" s="45" t="s">
        <v>208</v>
      </c>
      <c r="V59" s="45" t="s">
        <v>216</v>
      </c>
    </row>
    <row r="60" spans="1:22" s="93" customFormat="1" ht="12.75">
      <c r="A60" s="94">
        <v>55</v>
      </c>
      <c r="B60" s="7" t="s">
        <v>364</v>
      </c>
      <c r="C60" s="2" t="s">
        <v>109</v>
      </c>
      <c r="D60" s="8" t="s">
        <v>110</v>
      </c>
      <c r="E60" s="9" t="s">
        <v>111</v>
      </c>
      <c r="F60" s="95">
        <f>1!P58</f>
        <v>95</v>
      </c>
      <c r="G60" s="94" t="str">
        <f>1!Q58</f>
        <v>I.</v>
      </c>
      <c r="H60" s="96">
        <f>2!P58</f>
        <v>84</v>
      </c>
      <c r="I60" s="94" t="str">
        <f>2!Q58</f>
        <v>II.</v>
      </c>
      <c r="J60" s="96">
        <f>3!S58</f>
        <v>73</v>
      </c>
      <c r="K60" s="94" t="str">
        <f>3!T58</f>
        <v>ne</v>
      </c>
      <c r="L60" s="97">
        <f t="shared" si="5"/>
        <v>252</v>
      </c>
      <c r="M60" s="98">
        <f t="shared" si="6"/>
        <v>31</v>
      </c>
      <c r="N60" s="127"/>
      <c r="O60" s="122">
        <f>3!D58</f>
        <v>1</v>
      </c>
      <c r="P60" s="122">
        <f>1!D58+2!D58+3!E58+3!G58</f>
        <v>9</v>
      </c>
      <c r="Q60" s="122">
        <f>1!E58+2!E58+3!H58</f>
        <v>9</v>
      </c>
      <c r="R60" s="122">
        <f>1!F58+2!F58+3!F58+3!I58</f>
        <v>8</v>
      </c>
      <c r="T60" s="45" t="s">
        <v>217</v>
      </c>
      <c r="U60" s="45" t="s">
        <v>208</v>
      </c>
      <c r="V60" s="45" t="s">
        <v>218</v>
      </c>
    </row>
    <row r="61" spans="1:22" s="93" customFormat="1" ht="12.75">
      <c r="A61" s="94">
        <v>56</v>
      </c>
      <c r="B61" s="7" t="s">
        <v>28</v>
      </c>
      <c r="C61" s="2" t="s">
        <v>333</v>
      </c>
      <c r="D61" s="8" t="s">
        <v>110</v>
      </c>
      <c r="E61" s="9" t="s">
        <v>111</v>
      </c>
      <c r="F61" s="95">
        <f>1!P59</f>
        <v>98</v>
      </c>
      <c r="G61" s="94" t="str">
        <f>1!Q59</f>
        <v>M</v>
      </c>
      <c r="H61" s="96">
        <f>2!P59</f>
        <v>88</v>
      </c>
      <c r="I61" s="94" t="str">
        <f>2!Q59</f>
        <v>I.</v>
      </c>
      <c r="J61" s="96">
        <f>3!S59</f>
        <v>83</v>
      </c>
      <c r="K61" s="94" t="str">
        <f>3!T59</f>
        <v>III.</v>
      </c>
      <c r="L61" s="97">
        <f t="shared" si="5"/>
        <v>269</v>
      </c>
      <c r="M61" s="98">
        <f t="shared" si="6"/>
        <v>21</v>
      </c>
      <c r="N61" s="127"/>
      <c r="O61" s="122">
        <f>3!D59</f>
        <v>2</v>
      </c>
      <c r="P61" s="122">
        <f>1!D59+2!D59+3!E59+3!G59</f>
        <v>15</v>
      </c>
      <c r="Q61" s="122">
        <f>1!E59+2!E59+3!H59</f>
        <v>4</v>
      </c>
      <c r="R61" s="122">
        <f>1!F59+2!F59+3!F59+3!I59</f>
        <v>5</v>
      </c>
      <c r="T61" s="45" t="s">
        <v>219</v>
      </c>
      <c r="U61" s="45" t="s">
        <v>85</v>
      </c>
      <c r="V61" s="45" t="s">
        <v>104</v>
      </c>
    </row>
    <row r="62" spans="1:22" s="93" customFormat="1" ht="12.75">
      <c r="A62" s="94">
        <v>57</v>
      </c>
      <c r="B62" s="7" t="s">
        <v>364</v>
      </c>
      <c r="C62" s="2" t="s">
        <v>333</v>
      </c>
      <c r="D62" s="8" t="s">
        <v>110</v>
      </c>
      <c r="E62" s="9" t="s">
        <v>111</v>
      </c>
      <c r="F62" s="95">
        <f>1!P60</f>
        <v>97</v>
      </c>
      <c r="G62" s="94" t="str">
        <f>1!Q60</f>
        <v>I.</v>
      </c>
      <c r="H62" s="96">
        <f>2!P60</f>
        <v>84</v>
      </c>
      <c r="I62" s="94" t="str">
        <f>2!Q60</f>
        <v>II.</v>
      </c>
      <c r="J62" s="96">
        <f>3!S60</f>
        <v>90</v>
      </c>
      <c r="K62" s="94" t="str">
        <f>3!T60</f>
        <v>III.</v>
      </c>
      <c r="L62" s="97">
        <f t="shared" si="5"/>
        <v>271</v>
      </c>
      <c r="M62" s="98">
        <f t="shared" si="6"/>
        <v>17</v>
      </c>
      <c r="N62" s="127"/>
      <c r="O62" s="122">
        <f>3!D60</f>
        <v>2</v>
      </c>
      <c r="P62" s="122">
        <f>1!D60+2!D60+3!E60+3!G60</f>
        <v>13</v>
      </c>
      <c r="Q62" s="122">
        <f>1!E60+2!E60+3!H60</f>
        <v>7</v>
      </c>
      <c r="R62" s="122">
        <f>1!F60+2!F60+3!F60+3!I60</f>
        <v>6</v>
      </c>
      <c r="T62" s="45" t="s">
        <v>220</v>
      </c>
      <c r="U62" s="45" t="s">
        <v>221</v>
      </c>
      <c r="V62" s="45" t="s">
        <v>115</v>
      </c>
    </row>
    <row r="63" spans="1:22" s="93" customFormat="1" ht="12.75">
      <c r="A63" s="94">
        <v>58</v>
      </c>
      <c r="B63" s="7" t="s">
        <v>28</v>
      </c>
      <c r="C63" s="2" t="s">
        <v>334</v>
      </c>
      <c r="D63" s="8" t="s">
        <v>131</v>
      </c>
      <c r="E63" s="9" t="s">
        <v>104</v>
      </c>
      <c r="F63" s="95">
        <f>1!P61</f>
        <v>90</v>
      </c>
      <c r="G63" s="94" t="str">
        <f>1!Q61</f>
        <v>II.</v>
      </c>
      <c r="H63" s="96">
        <f>2!P61</f>
        <v>75</v>
      </c>
      <c r="I63" s="94" t="str">
        <f>2!Q61</f>
        <v>ne</v>
      </c>
      <c r="J63" s="96">
        <f>3!S61</f>
        <v>72</v>
      </c>
      <c r="K63" s="94" t="str">
        <f>3!T61</f>
        <v>ne</v>
      </c>
      <c r="L63" s="97">
        <f t="shared" si="5"/>
        <v>237</v>
      </c>
      <c r="M63" s="98">
        <f t="shared" si="6"/>
        <v>41</v>
      </c>
      <c r="N63" s="127"/>
      <c r="O63" s="122">
        <f>3!D61</f>
        <v>0</v>
      </c>
      <c r="P63" s="122">
        <f>1!D61+2!D61+3!E61+3!G61</f>
        <v>5</v>
      </c>
      <c r="Q63" s="122">
        <f>1!E61+2!E61+3!H61</f>
        <v>5</v>
      </c>
      <c r="R63" s="122">
        <f>1!F61+2!F61+3!F61+3!I61</f>
        <v>9</v>
      </c>
      <c r="T63" s="45" t="s">
        <v>220</v>
      </c>
      <c r="U63" s="45" t="s">
        <v>222</v>
      </c>
      <c r="V63" s="45" t="s">
        <v>115</v>
      </c>
    </row>
    <row r="64" spans="1:22" s="93" customFormat="1" ht="12.75">
      <c r="A64" s="94">
        <v>59</v>
      </c>
      <c r="B64" s="7" t="s">
        <v>28</v>
      </c>
      <c r="C64" s="2" t="s">
        <v>124</v>
      </c>
      <c r="D64" s="8" t="s">
        <v>56</v>
      </c>
      <c r="E64" s="9" t="s">
        <v>125</v>
      </c>
      <c r="F64" s="95">
        <f>1!P62</f>
        <v>97</v>
      </c>
      <c r="G64" s="94" t="str">
        <f>1!Q62</f>
        <v>I.</v>
      </c>
      <c r="H64" s="96">
        <f>2!P62</f>
        <v>84</v>
      </c>
      <c r="I64" s="94" t="str">
        <f>2!Q62</f>
        <v>II.</v>
      </c>
      <c r="J64" s="96">
        <f>3!S62</f>
        <v>94</v>
      </c>
      <c r="K64" s="94" t="str">
        <f>3!T62</f>
        <v>III.</v>
      </c>
      <c r="L64" s="97">
        <f t="shared" si="5"/>
        <v>275</v>
      </c>
      <c r="M64" s="98">
        <f t="shared" si="6"/>
        <v>16</v>
      </c>
      <c r="N64" s="127"/>
      <c r="O64" s="122">
        <f>3!D62</f>
        <v>2</v>
      </c>
      <c r="P64" s="122">
        <f>1!D62+2!D62+3!E62+3!G62</f>
        <v>11</v>
      </c>
      <c r="Q64" s="122">
        <f>1!E62+2!E62+3!H62</f>
        <v>7</v>
      </c>
      <c r="R64" s="122">
        <f>1!F62+2!F62+3!F62+3!I62</f>
        <v>7</v>
      </c>
      <c r="T64" s="93" t="s">
        <v>69</v>
      </c>
      <c r="U64" s="93" t="s">
        <v>71</v>
      </c>
      <c r="V64" s="93" t="s">
        <v>70</v>
      </c>
    </row>
    <row r="65" spans="1:22" s="93" customFormat="1" ht="12.75">
      <c r="A65" s="94">
        <v>60</v>
      </c>
      <c r="B65" s="7" t="s">
        <v>28</v>
      </c>
      <c r="C65" s="2" t="s">
        <v>370</v>
      </c>
      <c r="D65" s="8" t="s">
        <v>108</v>
      </c>
      <c r="E65" s="9" t="s">
        <v>48</v>
      </c>
      <c r="F65" s="95">
        <f>1!P63</f>
        <v>90</v>
      </c>
      <c r="G65" s="94" t="str">
        <f>1!Q63</f>
        <v>II.</v>
      </c>
      <c r="H65" s="96">
        <f>2!P63</f>
        <v>88</v>
      </c>
      <c r="I65" s="94" t="str">
        <f>2!Q63</f>
        <v>I.</v>
      </c>
      <c r="J65" s="96">
        <f>3!S63</f>
        <v>93</v>
      </c>
      <c r="K65" s="94" t="str">
        <f>3!T63</f>
        <v>III.</v>
      </c>
      <c r="L65" s="97">
        <f t="shared" si="5"/>
        <v>271</v>
      </c>
      <c r="M65" s="98">
        <f t="shared" si="6"/>
        <v>17</v>
      </c>
      <c r="N65" s="127"/>
      <c r="O65" s="122">
        <f>3!D63</f>
        <v>1</v>
      </c>
      <c r="P65" s="122">
        <f>1!D63+2!D63+3!E63+3!G63</f>
        <v>9</v>
      </c>
      <c r="Q65" s="122">
        <f>1!E63+2!E63+3!H63</f>
        <v>8</v>
      </c>
      <c r="R65" s="122">
        <f>1!F63+2!F63+3!F63+3!I63</f>
        <v>11</v>
      </c>
      <c r="T65" s="45" t="s">
        <v>223</v>
      </c>
      <c r="U65" s="45" t="s">
        <v>103</v>
      </c>
      <c r="V65" s="45" t="s">
        <v>127</v>
      </c>
    </row>
    <row r="66" spans="1:22" s="93" customFormat="1" ht="12.75">
      <c r="A66" s="94">
        <v>61</v>
      </c>
      <c r="B66" s="7" t="s">
        <v>28</v>
      </c>
      <c r="C66" s="2" t="s">
        <v>374</v>
      </c>
      <c r="D66" s="8" t="s">
        <v>76</v>
      </c>
      <c r="E66" s="9" t="s">
        <v>375</v>
      </c>
      <c r="F66" s="95">
        <f>1!P64</f>
        <v>88</v>
      </c>
      <c r="G66" s="94" t="str">
        <f>1!Q64</f>
        <v>III.</v>
      </c>
      <c r="H66" s="96">
        <f>2!P64</f>
        <v>0</v>
      </c>
      <c r="I66" s="94" t="str">
        <f>2!Q64</f>
        <v>ne</v>
      </c>
      <c r="J66" s="96">
        <f>3!S64</f>
        <v>0</v>
      </c>
      <c r="K66" s="94" t="str">
        <f>3!T64</f>
        <v>ne</v>
      </c>
      <c r="L66" s="97">
        <f t="shared" si="5"/>
        <v>88</v>
      </c>
      <c r="M66" s="98">
        <f t="shared" si="6"/>
        <v>66</v>
      </c>
      <c r="N66" s="127"/>
      <c r="O66" s="122">
        <f>3!D64</f>
        <v>0</v>
      </c>
      <c r="P66" s="122">
        <f>1!D64+2!D64+3!E64+3!G64</f>
        <v>2</v>
      </c>
      <c r="Q66" s="122">
        <f>1!E64+2!E64+3!H64</f>
        <v>5</v>
      </c>
      <c r="R66" s="122">
        <f>1!F64+2!F64+3!F64+3!I64</f>
        <v>2</v>
      </c>
      <c r="T66" s="93" t="s">
        <v>88</v>
      </c>
      <c r="U66" s="93" t="s">
        <v>89</v>
      </c>
      <c r="V66" s="93" t="s">
        <v>90</v>
      </c>
    </row>
    <row r="67" spans="1:22" s="93" customFormat="1" ht="12.75">
      <c r="A67" s="94">
        <v>62</v>
      </c>
      <c r="B67" s="7" t="s">
        <v>28</v>
      </c>
      <c r="C67" s="2" t="s">
        <v>106</v>
      </c>
      <c r="D67" s="8" t="s">
        <v>53</v>
      </c>
      <c r="E67" s="9" t="s">
        <v>86</v>
      </c>
      <c r="F67" s="95">
        <f>1!P65</f>
        <v>93</v>
      </c>
      <c r="G67" s="94" t="str">
        <f>1!Q65</f>
        <v>II.</v>
      </c>
      <c r="H67" s="96">
        <f>2!P65</f>
        <v>90</v>
      </c>
      <c r="I67" s="94" t="str">
        <f>2!Q65</f>
        <v>I.</v>
      </c>
      <c r="J67" s="96">
        <f>3!S65</f>
        <v>106</v>
      </c>
      <c r="K67" s="94" t="str">
        <f>3!T65</f>
        <v>II.</v>
      </c>
      <c r="L67" s="97">
        <f t="shared" si="5"/>
        <v>289</v>
      </c>
      <c r="M67" s="98">
        <f t="shared" si="6"/>
        <v>7</v>
      </c>
      <c r="N67" s="127"/>
      <c r="O67" s="122">
        <f>3!D65</f>
        <v>3</v>
      </c>
      <c r="P67" s="122">
        <f>1!D65+2!D65+3!E65+3!G65</f>
        <v>13</v>
      </c>
      <c r="Q67" s="122">
        <f>1!E65+2!E65+3!H65</f>
        <v>9</v>
      </c>
      <c r="R67" s="122">
        <f>1!F65+2!F65+3!F65+3!I65</f>
        <v>5</v>
      </c>
      <c r="T67" s="45" t="s">
        <v>88</v>
      </c>
      <c r="U67" s="45" t="s">
        <v>89</v>
      </c>
      <c r="V67" s="45" t="s">
        <v>86</v>
      </c>
    </row>
    <row r="68" spans="1:22" s="93" customFormat="1" ht="12.75">
      <c r="A68" s="94">
        <v>63</v>
      </c>
      <c r="B68" s="7" t="s">
        <v>28</v>
      </c>
      <c r="C68" s="2" t="s">
        <v>107</v>
      </c>
      <c r="D68" s="8" t="s">
        <v>108</v>
      </c>
      <c r="E68" s="9" t="s">
        <v>104</v>
      </c>
      <c r="F68" s="95">
        <f>1!P66</f>
        <v>76</v>
      </c>
      <c r="G68" s="94" t="str">
        <f>1!Q66</f>
        <v>ne</v>
      </c>
      <c r="H68" s="96">
        <f>2!P66</f>
        <v>47</v>
      </c>
      <c r="I68" s="94" t="str">
        <f>2!Q66</f>
        <v>ne</v>
      </c>
      <c r="J68" s="96">
        <f>3!S66</f>
        <v>53</v>
      </c>
      <c r="K68" s="94" t="str">
        <f>3!T66</f>
        <v>ne</v>
      </c>
      <c r="L68" s="97">
        <f t="shared" si="5"/>
        <v>176</v>
      </c>
      <c r="M68" s="98">
        <f t="shared" si="6"/>
        <v>63</v>
      </c>
      <c r="N68" s="127"/>
      <c r="O68" s="122">
        <f>3!D66</f>
        <v>0</v>
      </c>
      <c r="P68" s="122">
        <f>1!D66+2!D66+3!E66+3!G66</f>
        <v>2</v>
      </c>
      <c r="Q68" s="122">
        <f>1!E66+2!E66+3!H66</f>
        <v>4</v>
      </c>
      <c r="R68" s="122">
        <f>1!F66+2!F66+3!F66+3!I66</f>
        <v>7</v>
      </c>
      <c r="T68" s="45" t="s">
        <v>224</v>
      </c>
      <c r="U68" s="45" t="s">
        <v>64</v>
      </c>
      <c r="V68" s="45" t="s">
        <v>90</v>
      </c>
    </row>
    <row r="69" spans="1:22" s="93" customFormat="1" ht="12.75">
      <c r="A69" s="94">
        <v>64</v>
      </c>
      <c r="B69" s="7" t="s">
        <v>364</v>
      </c>
      <c r="C69" s="2" t="s">
        <v>107</v>
      </c>
      <c r="D69" s="8" t="s">
        <v>108</v>
      </c>
      <c r="E69" s="9" t="s">
        <v>104</v>
      </c>
      <c r="F69" s="95">
        <f>1!P67</f>
        <v>82</v>
      </c>
      <c r="G69" s="94" t="str">
        <f>1!Q67</f>
        <v>ne</v>
      </c>
      <c r="H69" s="96">
        <f>2!P67</f>
        <v>61</v>
      </c>
      <c r="I69" s="94" t="str">
        <f>2!Q67</f>
        <v>ne</v>
      </c>
      <c r="J69" s="96">
        <f>3!S67</f>
        <v>69</v>
      </c>
      <c r="K69" s="94" t="str">
        <f>3!T67</f>
        <v>ne</v>
      </c>
      <c r="L69" s="97">
        <f t="shared" si="5"/>
        <v>212</v>
      </c>
      <c r="M69" s="98">
        <f t="shared" si="6"/>
        <v>58</v>
      </c>
      <c r="N69" s="127"/>
      <c r="O69" s="122">
        <f>3!D67</f>
        <v>0</v>
      </c>
      <c r="P69" s="122">
        <f>1!D67+2!D67+3!E67+3!G67</f>
        <v>2</v>
      </c>
      <c r="Q69" s="122">
        <f>1!E67+2!E67+3!H67</f>
        <v>6</v>
      </c>
      <c r="R69" s="122">
        <f>1!F67+2!F67+3!F67+3!I67</f>
        <v>7</v>
      </c>
      <c r="T69" s="45" t="s">
        <v>225</v>
      </c>
      <c r="U69" s="45" t="s">
        <v>56</v>
      </c>
      <c r="V69" s="45" t="s">
        <v>226</v>
      </c>
    </row>
    <row r="70" spans="1:22" s="93" customFormat="1" ht="12.75">
      <c r="A70" s="94">
        <v>65</v>
      </c>
      <c r="B70" s="7" t="s">
        <v>28</v>
      </c>
      <c r="C70" s="2" t="s">
        <v>39</v>
      </c>
      <c r="D70" s="8" t="s">
        <v>40</v>
      </c>
      <c r="E70" s="9" t="s">
        <v>41</v>
      </c>
      <c r="F70" s="95">
        <f>1!P68</f>
        <v>96</v>
      </c>
      <c r="G70" s="94" t="str">
        <f>1!Q68</f>
        <v>I.</v>
      </c>
      <c r="H70" s="96">
        <f>2!P68</f>
        <v>83</v>
      </c>
      <c r="I70" s="94" t="str">
        <f>2!Q68</f>
        <v>III.</v>
      </c>
      <c r="J70" s="96">
        <f>3!S68</f>
        <v>65</v>
      </c>
      <c r="K70" s="94" t="str">
        <f>3!T68</f>
        <v>ne</v>
      </c>
      <c r="L70" s="97">
        <f t="shared" si="5"/>
        <v>244</v>
      </c>
      <c r="M70" s="98">
        <f t="shared" si="6"/>
        <v>36</v>
      </c>
      <c r="N70" s="127"/>
      <c r="O70" s="122">
        <f>3!D68</f>
        <v>0</v>
      </c>
      <c r="P70" s="122">
        <f>1!D68+2!D68+3!E68+3!G68</f>
        <v>8</v>
      </c>
      <c r="Q70" s="122">
        <f>1!E68+2!E68+3!H68</f>
        <v>9</v>
      </c>
      <c r="R70" s="122">
        <f>1!F68+2!F68+3!F68+3!I68</f>
        <v>2</v>
      </c>
      <c r="T70" s="45" t="s">
        <v>227</v>
      </c>
      <c r="U70" s="45" t="s">
        <v>108</v>
      </c>
      <c r="V70" s="45" t="s">
        <v>41</v>
      </c>
    </row>
    <row r="71" spans="1:22" s="93" customFormat="1" ht="12.75">
      <c r="A71" s="94">
        <v>66</v>
      </c>
      <c r="B71" s="7" t="s">
        <v>28</v>
      </c>
      <c r="C71" s="2" t="s">
        <v>42</v>
      </c>
      <c r="D71" s="8" t="s">
        <v>43</v>
      </c>
      <c r="E71" s="9" t="s">
        <v>41</v>
      </c>
      <c r="F71" s="95">
        <f>1!P69</f>
        <v>98</v>
      </c>
      <c r="G71" s="94" t="str">
        <f>1!Q69</f>
        <v>M</v>
      </c>
      <c r="H71" s="96">
        <f>2!P69</f>
        <v>74</v>
      </c>
      <c r="I71" s="94" t="str">
        <f>2!Q69</f>
        <v>ne</v>
      </c>
      <c r="J71" s="96">
        <f>3!S69</f>
        <v>75</v>
      </c>
      <c r="K71" s="94" t="str">
        <f>3!T69</f>
        <v>ne</v>
      </c>
      <c r="L71" s="97">
        <f t="shared" si="5"/>
        <v>247</v>
      </c>
      <c r="M71" s="98">
        <f t="shared" si="6"/>
        <v>33</v>
      </c>
      <c r="N71" s="127"/>
      <c r="O71" s="122">
        <f>3!D69</f>
        <v>0</v>
      </c>
      <c r="P71" s="122">
        <f>1!D69+2!D69+3!E69+3!G69</f>
        <v>9</v>
      </c>
      <c r="Q71" s="122">
        <f>1!E69+2!E69+3!H69</f>
        <v>4</v>
      </c>
      <c r="R71" s="122">
        <f>1!F69+2!F69+3!F69+3!I69</f>
        <v>7</v>
      </c>
      <c r="T71" s="45" t="s">
        <v>228</v>
      </c>
      <c r="U71" s="45" t="s">
        <v>76</v>
      </c>
      <c r="V71" s="45" t="s">
        <v>160</v>
      </c>
    </row>
    <row r="72" spans="1:22" s="93" customFormat="1" ht="12.75">
      <c r="A72" s="94">
        <v>67</v>
      </c>
      <c r="B72" s="7" t="s">
        <v>28</v>
      </c>
      <c r="C72" s="2"/>
      <c r="D72" s="8"/>
      <c r="E72" s="132"/>
      <c r="F72" s="95" t="str">
        <f>1!P70</f>
        <v>©</v>
      </c>
      <c r="G72" s="94" t="str">
        <f>1!Q70</f>
        <v>NE</v>
      </c>
      <c r="H72" s="96" t="str">
        <f>2!P70</f>
        <v>©</v>
      </c>
      <c r="I72" s="94" t="str">
        <f>2!Q70</f>
        <v>NE</v>
      </c>
      <c r="J72" s="96" t="str">
        <f>3!S70</f>
        <v>©</v>
      </c>
      <c r="K72" s="94" t="str">
        <f>3!T70</f>
        <v>NE</v>
      </c>
      <c r="L72" s="97">
        <f t="shared" si="5"/>
        <v>0</v>
      </c>
      <c r="M72" s="98">
        <f t="shared" si="6"/>
        <v>67</v>
      </c>
      <c r="N72" s="127"/>
      <c r="O72" s="122">
        <f>3!D70</f>
        <v>0</v>
      </c>
      <c r="P72" s="122">
        <f>1!D70+2!D70+3!E70+3!G70</f>
        <v>0</v>
      </c>
      <c r="Q72" s="122">
        <f>1!E70+2!E70+3!H70</f>
        <v>0</v>
      </c>
      <c r="R72" s="122">
        <f>1!F70+2!F70+3!F70+3!I70</f>
        <v>0</v>
      </c>
      <c r="T72" s="93" t="s">
        <v>102</v>
      </c>
      <c r="U72" s="93" t="s">
        <v>103</v>
      </c>
      <c r="V72" s="93" t="s">
        <v>104</v>
      </c>
    </row>
    <row r="73" spans="1:22" s="93" customFormat="1" ht="12.75">
      <c r="A73" s="94">
        <v>68</v>
      </c>
      <c r="B73" s="7" t="s">
        <v>28</v>
      </c>
      <c r="C73" s="2"/>
      <c r="D73" s="8"/>
      <c r="E73" s="9"/>
      <c r="F73" s="95" t="str">
        <f>1!P71</f>
        <v>©</v>
      </c>
      <c r="G73" s="94" t="str">
        <f>1!Q71</f>
        <v>NE</v>
      </c>
      <c r="H73" s="96" t="str">
        <f>2!P71</f>
        <v>©</v>
      </c>
      <c r="I73" s="94" t="str">
        <f>2!Q71</f>
        <v>NE</v>
      </c>
      <c r="J73" s="96" t="str">
        <f>3!S71</f>
        <v>©</v>
      </c>
      <c r="K73" s="94" t="str">
        <f>3!T71</f>
        <v>NE</v>
      </c>
      <c r="L73" s="97">
        <f t="shared" si="5"/>
        <v>0</v>
      </c>
      <c r="M73" s="98">
        <f t="shared" si="6"/>
        <v>67</v>
      </c>
      <c r="N73" s="127"/>
      <c r="O73" s="122">
        <f>3!D71</f>
        <v>0</v>
      </c>
      <c r="P73" s="122">
        <f>1!D71+2!D71+3!E71+3!G71</f>
        <v>0</v>
      </c>
      <c r="Q73" s="122">
        <f>1!E71+2!E71+3!H71</f>
        <v>0</v>
      </c>
      <c r="R73" s="122">
        <f>1!F71+2!F71+3!F71+3!I71</f>
        <v>0</v>
      </c>
      <c r="T73" s="93" t="s">
        <v>44</v>
      </c>
      <c r="U73" s="93" t="s">
        <v>45</v>
      </c>
      <c r="V73" s="93" t="s">
        <v>41</v>
      </c>
    </row>
    <row r="74" spans="1:22" s="93" customFormat="1" ht="12.75">
      <c r="A74" s="94">
        <v>69</v>
      </c>
      <c r="B74" s="7" t="s">
        <v>28</v>
      </c>
      <c r="C74" s="2"/>
      <c r="D74" s="8"/>
      <c r="E74" s="9"/>
      <c r="F74" s="95" t="str">
        <f>1!P72</f>
        <v>©</v>
      </c>
      <c r="G74" s="94" t="str">
        <f>1!Q72</f>
        <v>NE</v>
      </c>
      <c r="H74" s="96" t="str">
        <f>2!P72</f>
        <v>©</v>
      </c>
      <c r="I74" s="94" t="str">
        <f>2!Q72</f>
        <v>NE</v>
      </c>
      <c r="J74" s="96" t="str">
        <f>3!S72</f>
        <v>©</v>
      </c>
      <c r="K74" s="94" t="str">
        <f>3!T72</f>
        <v>NE</v>
      </c>
      <c r="L74" s="97">
        <f t="shared" si="5"/>
        <v>0</v>
      </c>
      <c r="M74" s="98">
        <f t="shared" si="6"/>
        <v>67</v>
      </c>
      <c r="N74" s="127"/>
      <c r="O74" s="122">
        <f>3!D72</f>
        <v>0</v>
      </c>
      <c r="P74" s="122">
        <f>1!D72+2!D72+3!E72+3!G72</f>
        <v>0</v>
      </c>
      <c r="Q74" s="122">
        <f>1!E72+2!E72+3!H72</f>
        <v>0</v>
      </c>
      <c r="R74" s="122">
        <f>1!F72+2!F72+3!F72+3!I72</f>
        <v>0</v>
      </c>
      <c r="T74" s="45" t="s">
        <v>229</v>
      </c>
      <c r="U74" s="45" t="s">
        <v>230</v>
      </c>
      <c r="V74" s="45" t="s">
        <v>41</v>
      </c>
    </row>
    <row r="75" spans="1:22" s="93" customFormat="1" ht="12.75">
      <c r="A75" s="94">
        <v>70</v>
      </c>
      <c r="B75" s="7" t="s">
        <v>28</v>
      </c>
      <c r="C75" s="2"/>
      <c r="D75" s="8"/>
      <c r="E75" s="9"/>
      <c r="F75" s="95" t="str">
        <f>1!P73</f>
        <v>©</v>
      </c>
      <c r="G75" s="94" t="str">
        <f>1!Q73</f>
        <v>NE</v>
      </c>
      <c r="H75" s="96" t="str">
        <f>2!P73</f>
        <v>©</v>
      </c>
      <c r="I75" s="94" t="str">
        <f>2!Q73</f>
        <v>NE</v>
      </c>
      <c r="J75" s="96" t="str">
        <f>3!S73</f>
        <v>©</v>
      </c>
      <c r="K75" s="94" t="str">
        <f>3!T73</f>
        <v>NE</v>
      </c>
      <c r="L75" s="97">
        <f t="shared" si="5"/>
        <v>0</v>
      </c>
      <c r="M75" s="98">
        <f t="shared" si="6"/>
        <v>67</v>
      </c>
      <c r="N75" s="127"/>
      <c r="O75" s="122">
        <f>3!D73</f>
        <v>0</v>
      </c>
      <c r="P75" s="122">
        <f>1!D73+2!D73+3!E73+3!G73</f>
        <v>0</v>
      </c>
      <c r="Q75" s="122">
        <f>1!E73+2!E73+3!H73</f>
        <v>0</v>
      </c>
      <c r="R75" s="122">
        <f>1!F73+2!F73+3!F73+3!I73</f>
        <v>0</v>
      </c>
      <c r="T75" s="45" t="s">
        <v>231</v>
      </c>
      <c r="U75" s="45" t="s">
        <v>232</v>
      </c>
      <c r="V75" s="45" t="s">
        <v>233</v>
      </c>
    </row>
    <row r="76" spans="1:22" s="93" customFormat="1" ht="12.75">
      <c r="A76" s="94">
        <v>71</v>
      </c>
      <c r="B76" s="7" t="s">
        <v>28</v>
      </c>
      <c r="C76" s="2"/>
      <c r="D76" s="8"/>
      <c r="E76" s="9"/>
      <c r="F76" s="95" t="str">
        <f>1!P74</f>
        <v>©</v>
      </c>
      <c r="G76" s="94" t="str">
        <f>1!Q74</f>
        <v>NE</v>
      </c>
      <c r="H76" s="96" t="str">
        <f>2!P74</f>
        <v>©</v>
      </c>
      <c r="I76" s="94" t="str">
        <f>2!Q74</f>
        <v>NE</v>
      </c>
      <c r="J76" s="96" t="str">
        <f>3!S74</f>
        <v>©</v>
      </c>
      <c r="K76" s="94" t="str">
        <f>3!T74</f>
        <v>NE</v>
      </c>
      <c r="L76" s="97">
        <f t="shared" si="5"/>
        <v>0</v>
      </c>
      <c r="M76" s="98">
        <f t="shared" si="6"/>
        <v>67</v>
      </c>
      <c r="N76" s="127"/>
      <c r="O76" s="122">
        <f>3!D74</f>
        <v>0</v>
      </c>
      <c r="P76" s="122">
        <f>1!D74+2!D74+3!E74+3!G74</f>
        <v>0</v>
      </c>
      <c r="Q76" s="122">
        <f>1!E74+2!E74+3!H74</f>
        <v>0</v>
      </c>
      <c r="R76" s="122">
        <f>1!F74+2!F74+3!F74+3!I74</f>
        <v>0</v>
      </c>
      <c r="T76" s="45" t="s">
        <v>234</v>
      </c>
      <c r="U76" s="45" t="s">
        <v>108</v>
      </c>
      <c r="V76" s="45" t="s">
        <v>96</v>
      </c>
    </row>
    <row r="77" spans="1:22" s="93" customFormat="1" ht="12.75">
      <c r="A77" s="94">
        <v>72</v>
      </c>
      <c r="B77" s="7" t="s">
        <v>28</v>
      </c>
      <c r="C77" s="2"/>
      <c r="D77" s="8"/>
      <c r="E77" s="9"/>
      <c r="F77" s="95" t="str">
        <f>1!P75</f>
        <v>©</v>
      </c>
      <c r="G77" s="94" t="str">
        <f>1!Q75</f>
        <v>NE</v>
      </c>
      <c r="H77" s="96" t="str">
        <f>2!P75</f>
        <v>©</v>
      </c>
      <c r="I77" s="94" t="str">
        <f>2!Q75</f>
        <v>NE</v>
      </c>
      <c r="J77" s="96" t="str">
        <f>3!S75</f>
        <v>©</v>
      </c>
      <c r="K77" s="94" t="str">
        <f>3!T75</f>
        <v>NE</v>
      </c>
      <c r="L77" s="97">
        <f t="shared" si="5"/>
        <v>0</v>
      </c>
      <c r="M77" s="98">
        <f t="shared" si="6"/>
        <v>67</v>
      </c>
      <c r="N77" s="127"/>
      <c r="O77" s="122">
        <f>3!D75</f>
        <v>0</v>
      </c>
      <c r="P77" s="122">
        <f>1!D75+2!D75+3!E75+3!G75</f>
        <v>0</v>
      </c>
      <c r="Q77" s="122">
        <f>1!E75+2!E75+3!H75</f>
        <v>0</v>
      </c>
      <c r="R77" s="122">
        <f>1!F75+2!F75+3!F75+3!I75</f>
        <v>0</v>
      </c>
      <c r="T77" s="45" t="s">
        <v>234</v>
      </c>
      <c r="U77" s="45" t="s">
        <v>76</v>
      </c>
      <c r="V77" s="45" t="s">
        <v>41</v>
      </c>
    </row>
    <row r="78" spans="1:22" s="93" customFormat="1" ht="12.75">
      <c r="A78" s="94">
        <v>73</v>
      </c>
      <c r="B78" s="7" t="s">
        <v>28</v>
      </c>
      <c r="C78" s="2"/>
      <c r="D78" s="8"/>
      <c r="E78" s="9"/>
      <c r="F78" s="95" t="str">
        <f>1!P76</f>
        <v>©</v>
      </c>
      <c r="G78" s="94" t="str">
        <f>1!Q76</f>
        <v>NE</v>
      </c>
      <c r="H78" s="96" t="str">
        <f>2!P76</f>
        <v>©</v>
      </c>
      <c r="I78" s="94" t="str">
        <f>2!Q76</f>
        <v>NE</v>
      </c>
      <c r="J78" s="96" t="str">
        <f>3!S76</f>
        <v>©</v>
      </c>
      <c r="K78" s="94" t="str">
        <f>3!T76</f>
        <v>NE</v>
      </c>
      <c r="L78" s="97">
        <f t="shared" si="5"/>
        <v>0</v>
      </c>
      <c r="M78" s="98">
        <f t="shared" si="6"/>
        <v>67</v>
      </c>
      <c r="N78" s="127"/>
      <c r="O78" s="122">
        <f>3!D76</f>
        <v>0</v>
      </c>
      <c r="P78" s="122">
        <f>1!D76+2!D76+3!E76+3!G76</f>
        <v>0</v>
      </c>
      <c r="Q78" s="122">
        <f>1!E76+2!E76+3!H76</f>
        <v>0</v>
      </c>
      <c r="R78" s="122">
        <f>1!F76+2!F76+3!F76+3!I76</f>
        <v>0</v>
      </c>
      <c r="T78" s="45" t="s">
        <v>235</v>
      </c>
      <c r="U78" s="45" t="s">
        <v>131</v>
      </c>
      <c r="V78" s="45" t="s">
        <v>157</v>
      </c>
    </row>
    <row r="79" spans="1:22" s="93" customFormat="1" ht="12.75">
      <c r="A79" s="94">
        <v>74</v>
      </c>
      <c r="B79" s="7" t="s">
        <v>28</v>
      </c>
      <c r="C79" s="2"/>
      <c r="D79" s="8"/>
      <c r="E79" s="9"/>
      <c r="F79" s="95" t="str">
        <f>1!P77</f>
        <v>©</v>
      </c>
      <c r="G79" s="94" t="str">
        <f>1!Q77</f>
        <v>NE</v>
      </c>
      <c r="H79" s="96" t="str">
        <f>2!P77</f>
        <v>©</v>
      </c>
      <c r="I79" s="94" t="str">
        <f>2!Q77</f>
        <v>NE</v>
      </c>
      <c r="J79" s="96" t="str">
        <f>3!S77</f>
        <v>©</v>
      </c>
      <c r="K79" s="94" t="str">
        <f>3!T77</f>
        <v>NE</v>
      </c>
      <c r="L79" s="97">
        <f t="shared" si="5"/>
        <v>0</v>
      </c>
      <c r="M79" s="98">
        <f t="shared" si="6"/>
        <v>67</v>
      </c>
      <c r="N79" s="127"/>
      <c r="O79" s="122">
        <f>3!D77</f>
        <v>0</v>
      </c>
      <c r="P79" s="122">
        <f>1!D77+2!D77+3!E77+3!G77</f>
        <v>0</v>
      </c>
      <c r="Q79" s="122">
        <f>1!E77+2!E77+3!H77</f>
        <v>0</v>
      </c>
      <c r="R79" s="122">
        <f>1!F77+2!F77+3!F77+3!I77</f>
        <v>0</v>
      </c>
      <c r="T79" s="45" t="s">
        <v>236</v>
      </c>
      <c r="U79" s="45" t="s">
        <v>108</v>
      </c>
      <c r="V79" s="45" t="s">
        <v>174</v>
      </c>
    </row>
    <row r="80" spans="1:22" s="93" customFormat="1" ht="12.75">
      <c r="A80" s="94">
        <v>75</v>
      </c>
      <c r="B80" s="7" t="s">
        <v>28</v>
      </c>
      <c r="C80" s="2"/>
      <c r="D80" s="8"/>
      <c r="E80" s="9"/>
      <c r="F80" s="95" t="str">
        <f>1!P78</f>
        <v>©</v>
      </c>
      <c r="G80" s="94" t="str">
        <f>1!Q78</f>
        <v>NE</v>
      </c>
      <c r="H80" s="96" t="str">
        <f>2!P78</f>
        <v>©</v>
      </c>
      <c r="I80" s="94" t="str">
        <f>2!Q78</f>
        <v>NE</v>
      </c>
      <c r="J80" s="96" t="str">
        <f>3!S78</f>
        <v>©</v>
      </c>
      <c r="K80" s="94" t="str">
        <f>3!T78</f>
        <v>NE</v>
      </c>
      <c r="L80" s="97">
        <f t="shared" si="5"/>
        <v>0</v>
      </c>
      <c r="M80" s="98">
        <f t="shared" si="6"/>
        <v>67</v>
      </c>
      <c r="N80" s="127"/>
      <c r="O80" s="122">
        <f>3!D78</f>
        <v>0</v>
      </c>
      <c r="P80" s="122">
        <f>1!D78+2!D78+3!E78+3!G78</f>
        <v>0</v>
      </c>
      <c r="Q80" s="122">
        <f>1!E78+2!E78+3!H78</f>
        <v>0</v>
      </c>
      <c r="R80" s="122">
        <f>1!F78+2!F78+3!F78+3!I78</f>
        <v>0</v>
      </c>
      <c r="T80" s="45" t="s">
        <v>237</v>
      </c>
      <c r="U80" s="45" t="s">
        <v>108</v>
      </c>
      <c r="V80" s="45" t="s">
        <v>238</v>
      </c>
    </row>
    <row r="81" spans="1:22" s="93" customFormat="1" ht="12.75">
      <c r="A81" s="94">
        <v>76</v>
      </c>
      <c r="B81" s="7" t="s">
        <v>28</v>
      </c>
      <c r="C81" s="2"/>
      <c r="D81" s="8"/>
      <c r="E81" s="9"/>
      <c r="F81" s="95" t="str">
        <f>1!P79</f>
        <v>©</v>
      </c>
      <c r="G81" s="94" t="str">
        <f>1!Q79</f>
        <v>NE</v>
      </c>
      <c r="H81" s="96" t="str">
        <f>2!P79</f>
        <v>©</v>
      </c>
      <c r="I81" s="94" t="str">
        <f>2!Q79</f>
        <v>NE</v>
      </c>
      <c r="J81" s="96" t="str">
        <f>3!S79</f>
        <v>©</v>
      </c>
      <c r="K81" s="94" t="str">
        <f>3!T79</f>
        <v>NE</v>
      </c>
      <c r="L81" s="97">
        <f t="shared" si="5"/>
        <v>0</v>
      </c>
      <c r="M81" s="98">
        <f t="shared" si="6"/>
        <v>67</v>
      </c>
      <c r="N81" s="127"/>
      <c r="O81" s="122">
        <f>3!D79</f>
        <v>0</v>
      </c>
      <c r="P81" s="122">
        <f>1!D79+2!D79+3!E79+3!G79</f>
        <v>0</v>
      </c>
      <c r="Q81" s="122">
        <f>1!E79+2!E79+3!H79</f>
        <v>0</v>
      </c>
      <c r="R81" s="122">
        <f>1!F79+2!F79+3!F79+3!I79</f>
        <v>0</v>
      </c>
      <c r="T81" s="45" t="s">
        <v>239</v>
      </c>
      <c r="U81" s="45" t="s">
        <v>108</v>
      </c>
      <c r="V81" s="45" t="s">
        <v>214</v>
      </c>
    </row>
    <row r="82" spans="1:22" s="93" customFormat="1" ht="12.75">
      <c r="A82" s="94">
        <v>77</v>
      </c>
      <c r="B82" s="7" t="s">
        <v>28</v>
      </c>
      <c r="C82" s="2"/>
      <c r="D82" s="8"/>
      <c r="E82" s="9"/>
      <c r="F82" s="95" t="str">
        <f>1!P80</f>
        <v>©</v>
      </c>
      <c r="G82" s="94" t="str">
        <f>1!Q80</f>
        <v>NE</v>
      </c>
      <c r="H82" s="96" t="str">
        <f>2!P80</f>
        <v>©</v>
      </c>
      <c r="I82" s="94" t="str">
        <f>2!Q80</f>
        <v>NE</v>
      </c>
      <c r="J82" s="96" t="str">
        <f>3!S80</f>
        <v>©</v>
      </c>
      <c r="K82" s="94" t="str">
        <f>3!T80</f>
        <v>NE</v>
      </c>
      <c r="L82" s="97">
        <f t="shared" si="5"/>
        <v>0</v>
      </c>
      <c r="M82" s="98">
        <f t="shared" si="6"/>
        <v>67</v>
      </c>
      <c r="N82" s="127"/>
      <c r="O82" s="122">
        <f>3!D80</f>
        <v>0</v>
      </c>
      <c r="P82" s="122">
        <f>1!D80+2!D80+3!E80+3!G80</f>
        <v>0</v>
      </c>
      <c r="Q82" s="122">
        <f>1!E80+2!E80+3!H80</f>
        <v>0</v>
      </c>
      <c r="R82" s="122">
        <f>1!F80+2!F80+3!F80+3!I80</f>
        <v>0</v>
      </c>
      <c r="T82" s="93" t="s">
        <v>114</v>
      </c>
      <c r="U82" s="93" t="s">
        <v>56</v>
      </c>
      <c r="V82" s="93" t="s">
        <v>115</v>
      </c>
    </row>
    <row r="83" spans="1:22" s="93" customFormat="1" ht="12.75">
      <c r="A83" s="94">
        <v>78</v>
      </c>
      <c r="B83" s="7" t="s">
        <v>28</v>
      </c>
      <c r="C83" s="2"/>
      <c r="D83" s="8"/>
      <c r="E83" s="9"/>
      <c r="F83" s="95" t="str">
        <f>1!P81</f>
        <v>©</v>
      </c>
      <c r="G83" s="94" t="str">
        <f>1!Q81</f>
        <v>NE</v>
      </c>
      <c r="H83" s="96" t="str">
        <f>2!P81</f>
        <v>©</v>
      </c>
      <c r="I83" s="94" t="str">
        <f>2!Q81</f>
        <v>NE</v>
      </c>
      <c r="J83" s="96" t="str">
        <f>3!S81</f>
        <v>©</v>
      </c>
      <c r="K83" s="94" t="str">
        <f>3!T81</f>
        <v>NE</v>
      </c>
      <c r="L83" s="97">
        <f t="shared" si="5"/>
        <v>0</v>
      </c>
      <c r="M83" s="98">
        <f t="shared" si="6"/>
        <v>67</v>
      </c>
      <c r="N83" s="127"/>
      <c r="O83" s="122">
        <f>3!D81</f>
        <v>0</v>
      </c>
      <c r="P83" s="122">
        <f>1!D81+2!D81+3!E81+3!G81</f>
        <v>0</v>
      </c>
      <c r="Q83" s="122">
        <f>1!E81+2!E81+3!H81</f>
        <v>0</v>
      </c>
      <c r="R83" s="122">
        <f>1!F81+2!F81+3!F81+3!I81</f>
        <v>0</v>
      </c>
      <c r="T83" s="45" t="s">
        <v>112</v>
      </c>
      <c r="U83" s="45" t="s">
        <v>113</v>
      </c>
      <c r="V83" s="45" t="s">
        <v>111</v>
      </c>
    </row>
    <row r="84" spans="1:22" s="93" customFormat="1" ht="12.75">
      <c r="A84" s="94">
        <v>79</v>
      </c>
      <c r="B84" s="7" t="s">
        <v>28</v>
      </c>
      <c r="C84" s="2"/>
      <c r="D84" s="8"/>
      <c r="E84" s="9"/>
      <c r="F84" s="95" t="str">
        <f>1!P82</f>
        <v>©</v>
      </c>
      <c r="G84" s="94" t="str">
        <f>1!Q82</f>
        <v>NE</v>
      </c>
      <c r="H84" s="96" t="str">
        <f>2!P82</f>
        <v>©</v>
      </c>
      <c r="I84" s="94" t="str">
        <f>2!Q82</f>
        <v>NE</v>
      </c>
      <c r="J84" s="96" t="str">
        <f>3!S82</f>
        <v>©</v>
      </c>
      <c r="K84" s="94" t="str">
        <f>3!T82</f>
        <v>NE</v>
      </c>
      <c r="L84" s="97">
        <f t="shared" si="5"/>
        <v>0</v>
      </c>
      <c r="M84" s="98">
        <f t="shared" si="6"/>
        <v>67</v>
      </c>
      <c r="N84" s="127"/>
      <c r="O84" s="122">
        <f>3!D82</f>
        <v>0</v>
      </c>
      <c r="P84" s="122">
        <f>1!D82+2!D82+3!E82+3!G82</f>
        <v>0</v>
      </c>
      <c r="Q84" s="122">
        <f>1!E82+2!E82+3!H82</f>
        <v>0</v>
      </c>
      <c r="R84" s="122">
        <f>1!F82+2!F82+3!F82+3!I82</f>
        <v>0</v>
      </c>
      <c r="T84" s="45" t="s">
        <v>240</v>
      </c>
      <c r="U84" s="45" t="s">
        <v>131</v>
      </c>
      <c r="V84" s="45" t="s">
        <v>157</v>
      </c>
    </row>
    <row r="85" spans="1:22" s="93" customFormat="1" ht="12.75">
      <c r="A85" s="94">
        <v>80</v>
      </c>
      <c r="B85" s="7" t="s">
        <v>28</v>
      </c>
      <c r="C85" s="2"/>
      <c r="D85" s="8"/>
      <c r="E85" s="9"/>
      <c r="F85" s="95" t="str">
        <f>1!P83</f>
        <v>©</v>
      </c>
      <c r="G85" s="94" t="str">
        <f>1!Q83</f>
        <v>NE</v>
      </c>
      <c r="H85" s="96" t="str">
        <f>2!P83</f>
        <v>©</v>
      </c>
      <c r="I85" s="94" t="str">
        <f>2!Q83</f>
        <v>NE</v>
      </c>
      <c r="J85" s="96" t="str">
        <f>3!S83</f>
        <v>©</v>
      </c>
      <c r="K85" s="94" t="str">
        <f>3!T83</f>
        <v>NE</v>
      </c>
      <c r="L85" s="97">
        <f t="shared" si="5"/>
        <v>0</v>
      </c>
      <c r="M85" s="98">
        <f t="shared" si="6"/>
        <v>67</v>
      </c>
      <c r="N85" s="127"/>
      <c r="O85" s="122">
        <f>3!D83</f>
        <v>0</v>
      </c>
      <c r="P85" s="122">
        <f>1!D83+2!D83+3!E83+3!G83</f>
        <v>0</v>
      </c>
      <c r="Q85" s="122">
        <f>1!E83+2!E83+3!H83</f>
        <v>0</v>
      </c>
      <c r="R85" s="122">
        <f>1!F83+2!F83+3!F83+3!I83</f>
        <v>0</v>
      </c>
      <c r="T85" s="45" t="s">
        <v>241</v>
      </c>
      <c r="U85" s="45" t="s">
        <v>62</v>
      </c>
      <c r="V85" s="45" t="s">
        <v>214</v>
      </c>
    </row>
    <row r="86" spans="1:22" s="93" customFormat="1" ht="12.75">
      <c r="A86" s="94">
        <v>81</v>
      </c>
      <c r="B86" s="7" t="s">
        <v>28</v>
      </c>
      <c r="C86" s="2"/>
      <c r="D86" s="8"/>
      <c r="E86" s="9"/>
      <c r="F86" s="95" t="str">
        <f>1!P84</f>
        <v>©</v>
      </c>
      <c r="G86" s="94" t="str">
        <f>1!Q84</f>
        <v>NE</v>
      </c>
      <c r="H86" s="96" t="str">
        <f>2!P84</f>
        <v>©</v>
      </c>
      <c r="I86" s="94" t="str">
        <f>2!Q84</f>
        <v>NE</v>
      </c>
      <c r="J86" s="96" t="str">
        <f>3!S84</f>
        <v>©</v>
      </c>
      <c r="K86" s="94" t="str">
        <f>3!T84</f>
        <v>NE</v>
      </c>
      <c r="L86" s="97">
        <f t="shared" si="5"/>
        <v>0</v>
      </c>
      <c r="M86" s="98">
        <f t="shared" si="6"/>
        <v>67</v>
      </c>
      <c r="N86" s="127"/>
      <c r="O86" s="122">
        <f>3!D84</f>
        <v>0</v>
      </c>
      <c r="P86" s="122">
        <f>1!D84+2!D84+3!E84+3!G84</f>
        <v>0</v>
      </c>
      <c r="Q86" s="122">
        <f>1!E84+2!E84+3!H84</f>
        <v>0</v>
      </c>
      <c r="R86" s="122">
        <f>1!F84+2!F84+3!F84+3!I84</f>
        <v>0</v>
      </c>
      <c r="T86" s="45" t="s">
        <v>242</v>
      </c>
      <c r="U86" s="45" t="s">
        <v>66</v>
      </c>
      <c r="V86" s="45" t="s">
        <v>243</v>
      </c>
    </row>
    <row r="87" spans="1:22" s="93" customFormat="1" ht="12.75">
      <c r="A87" s="94">
        <v>82</v>
      </c>
      <c r="B87" s="7" t="s">
        <v>28</v>
      </c>
      <c r="C87" s="2"/>
      <c r="D87" s="8"/>
      <c r="E87" s="9"/>
      <c r="F87" s="95" t="str">
        <f>1!P85</f>
        <v>©</v>
      </c>
      <c r="G87" s="94" t="str">
        <f>1!Q85</f>
        <v>NE</v>
      </c>
      <c r="H87" s="96" t="str">
        <f>2!P85</f>
        <v>©</v>
      </c>
      <c r="I87" s="94" t="str">
        <f>2!Q85</f>
        <v>NE</v>
      </c>
      <c r="J87" s="96" t="str">
        <f>3!S85</f>
        <v>©</v>
      </c>
      <c r="K87" s="94" t="str">
        <f>3!T85</f>
        <v>NE</v>
      </c>
      <c r="L87" s="97">
        <f t="shared" si="5"/>
        <v>0</v>
      </c>
      <c r="M87" s="98">
        <f t="shared" si="6"/>
        <v>67</v>
      </c>
      <c r="N87" s="127"/>
      <c r="O87" s="122">
        <f>3!D85</f>
        <v>0</v>
      </c>
      <c r="P87" s="122">
        <f>1!D85+2!D85+3!E85+3!G85</f>
        <v>0</v>
      </c>
      <c r="Q87" s="122">
        <f>1!E85+2!E85+3!H85</f>
        <v>0</v>
      </c>
      <c r="R87" s="122">
        <f>1!F85+2!F85+3!F85+3!I85</f>
        <v>0</v>
      </c>
      <c r="T87" s="45" t="s">
        <v>244</v>
      </c>
      <c r="U87" s="45" t="s">
        <v>108</v>
      </c>
      <c r="V87" s="45" t="s">
        <v>245</v>
      </c>
    </row>
    <row r="88" spans="1:22" s="93" customFormat="1" ht="12.75">
      <c r="A88" s="94">
        <v>83</v>
      </c>
      <c r="B88" s="7" t="s">
        <v>28</v>
      </c>
      <c r="C88" s="2"/>
      <c r="D88" s="8"/>
      <c r="E88" s="9"/>
      <c r="F88" s="95" t="str">
        <f>1!P86</f>
        <v>©</v>
      </c>
      <c r="G88" s="94" t="str">
        <f>1!Q86</f>
        <v>NE</v>
      </c>
      <c r="H88" s="96" t="str">
        <f>2!P86</f>
        <v>©</v>
      </c>
      <c r="I88" s="94" t="str">
        <f>2!Q86</f>
        <v>NE</v>
      </c>
      <c r="J88" s="96" t="str">
        <f>3!S86</f>
        <v>©</v>
      </c>
      <c r="K88" s="94" t="str">
        <f>3!T86</f>
        <v>NE</v>
      </c>
      <c r="L88" s="97">
        <f t="shared" si="5"/>
        <v>0</v>
      </c>
      <c r="M88" s="98">
        <f t="shared" si="6"/>
        <v>67</v>
      </c>
      <c r="O88" s="121"/>
      <c r="P88" s="121"/>
      <c r="Q88" s="121"/>
      <c r="R88" s="121"/>
      <c r="T88" s="93" t="s">
        <v>91</v>
      </c>
      <c r="U88" s="93" t="s">
        <v>92</v>
      </c>
      <c r="V88" s="93" t="s">
        <v>93</v>
      </c>
    </row>
    <row r="89" spans="1:22" s="93" customFormat="1" ht="12.75">
      <c r="A89" s="94">
        <v>84</v>
      </c>
      <c r="B89" s="7" t="s">
        <v>28</v>
      </c>
      <c r="C89" s="2"/>
      <c r="D89" s="8"/>
      <c r="E89" s="9"/>
      <c r="F89" s="95" t="str">
        <f>1!P87</f>
        <v>©</v>
      </c>
      <c r="G89" s="94" t="str">
        <f>1!Q87</f>
        <v>NE</v>
      </c>
      <c r="H89" s="96" t="str">
        <f>2!P87</f>
        <v>©</v>
      </c>
      <c r="I89" s="94" t="str">
        <f>2!Q87</f>
        <v>NE</v>
      </c>
      <c r="J89" s="96" t="str">
        <f>3!S87</f>
        <v>©</v>
      </c>
      <c r="K89" s="94" t="str">
        <f>3!T87</f>
        <v>NE</v>
      </c>
      <c r="L89" s="97">
        <f t="shared" si="5"/>
        <v>0</v>
      </c>
      <c r="M89" s="98">
        <f t="shared" si="6"/>
        <v>67</v>
      </c>
      <c r="O89" s="121"/>
      <c r="P89" s="121"/>
      <c r="Q89" s="121"/>
      <c r="R89" s="121"/>
      <c r="T89" s="93" t="s">
        <v>91</v>
      </c>
      <c r="U89" s="93" t="s">
        <v>89</v>
      </c>
      <c r="V89" s="45" t="s">
        <v>41</v>
      </c>
    </row>
    <row r="90" spans="1:22" s="93" customFormat="1" ht="12.75">
      <c r="A90" s="94">
        <v>85</v>
      </c>
      <c r="B90" s="7" t="s">
        <v>28</v>
      </c>
      <c r="C90" s="2"/>
      <c r="D90" s="8"/>
      <c r="E90" s="9"/>
      <c r="F90" s="95" t="str">
        <f>1!P88</f>
        <v>©</v>
      </c>
      <c r="G90" s="94" t="str">
        <f>1!Q88</f>
        <v>NE</v>
      </c>
      <c r="H90" s="96" t="str">
        <f>2!P88</f>
        <v>©</v>
      </c>
      <c r="I90" s="94" t="str">
        <f>2!Q88</f>
        <v>NE</v>
      </c>
      <c r="J90" s="96" t="str">
        <f>3!S88</f>
        <v>©</v>
      </c>
      <c r="K90" s="94" t="str">
        <f>3!T88</f>
        <v>NE</v>
      </c>
      <c r="L90" s="97">
        <f t="shared" si="5"/>
        <v>0</v>
      </c>
      <c r="M90" s="98">
        <f t="shared" si="6"/>
        <v>67</v>
      </c>
      <c r="O90" s="121"/>
      <c r="P90" s="121"/>
      <c r="Q90" s="121"/>
      <c r="R90" s="121"/>
      <c r="T90" s="93" t="s">
        <v>363</v>
      </c>
      <c r="U90" s="93" t="s">
        <v>89</v>
      </c>
      <c r="V90" s="45" t="s">
        <v>41</v>
      </c>
    </row>
    <row r="91" spans="1:22" s="93" customFormat="1" ht="12.75">
      <c r="A91" s="94">
        <v>86</v>
      </c>
      <c r="B91" s="7" t="s">
        <v>28</v>
      </c>
      <c r="C91" s="2"/>
      <c r="D91" s="8"/>
      <c r="E91" s="9"/>
      <c r="F91" s="95" t="str">
        <f>1!P89</f>
        <v>©</v>
      </c>
      <c r="G91" s="94" t="str">
        <f>1!Q89</f>
        <v>NE</v>
      </c>
      <c r="H91" s="96" t="str">
        <f>2!P89</f>
        <v>©</v>
      </c>
      <c r="I91" s="94" t="str">
        <f>2!Q89</f>
        <v>NE</v>
      </c>
      <c r="J91" s="96" t="str">
        <f>3!S89</f>
        <v>©</v>
      </c>
      <c r="K91" s="94" t="str">
        <f>3!T89</f>
        <v>NE</v>
      </c>
      <c r="L91" s="97">
        <f t="shared" si="5"/>
        <v>0</v>
      </c>
      <c r="M91" s="98">
        <f t="shared" si="6"/>
        <v>67</v>
      </c>
      <c r="O91" s="121"/>
      <c r="P91" s="121"/>
      <c r="Q91" s="121"/>
      <c r="R91" s="121"/>
      <c r="T91" s="45" t="s">
        <v>121</v>
      </c>
      <c r="U91" s="45" t="s">
        <v>68</v>
      </c>
      <c r="V91" s="45" t="s">
        <v>246</v>
      </c>
    </row>
    <row r="92" spans="1:22" s="93" customFormat="1" ht="12.75">
      <c r="A92" s="94">
        <v>87</v>
      </c>
      <c r="B92" s="7" t="s">
        <v>28</v>
      </c>
      <c r="C92" s="2"/>
      <c r="D92" s="8"/>
      <c r="E92" s="9"/>
      <c r="F92" s="95" t="str">
        <f>1!P90</f>
        <v>©</v>
      </c>
      <c r="G92" s="94" t="str">
        <f>1!Q90</f>
        <v>NE</v>
      </c>
      <c r="H92" s="96" t="str">
        <f>2!P90</f>
        <v>©</v>
      </c>
      <c r="I92" s="94" t="str">
        <f>2!Q90</f>
        <v>NE</v>
      </c>
      <c r="J92" s="96" t="str">
        <f>3!S90</f>
        <v>©</v>
      </c>
      <c r="K92" s="94" t="str">
        <f>3!T90</f>
        <v>NE</v>
      </c>
      <c r="L92" s="97">
        <f t="shared" si="5"/>
        <v>0</v>
      </c>
      <c r="M92" s="98">
        <f t="shared" si="6"/>
        <v>67</v>
      </c>
      <c r="O92" s="121"/>
      <c r="P92" s="121"/>
      <c r="Q92" s="121"/>
      <c r="R92" s="121"/>
      <c r="T92" s="45" t="s">
        <v>247</v>
      </c>
      <c r="U92" s="45" t="s">
        <v>108</v>
      </c>
      <c r="V92" s="45" t="s">
        <v>248</v>
      </c>
    </row>
    <row r="93" spans="1:22" s="93" customFormat="1" ht="12.75">
      <c r="A93" s="94">
        <v>88</v>
      </c>
      <c r="B93" s="7" t="s">
        <v>28</v>
      </c>
      <c r="C93" s="2"/>
      <c r="D93" s="8"/>
      <c r="E93" s="9"/>
      <c r="F93" s="95" t="str">
        <f>1!P91</f>
        <v>©</v>
      </c>
      <c r="G93" s="94" t="str">
        <f>1!Q91</f>
        <v>NE</v>
      </c>
      <c r="H93" s="96" t="str">
        <f>2!P91</f>
        <v>©</v>
      </c>
      <c r="I93" s="94" t="str">
        <f>2!Q91</f>
        <v>NE</v>
      </c>
      <c r="J93" s="96" t="str">
        <f>3!S91</f>
        <v>©</v>
      </c>
      <c r="K93" s="94" t="str">
        <f>3!T91</f>
        <v>NE</v>
      </c>
      <c r="L93" s="97">
        <f t="shared" si="5"/>
        <v>0</v>
      </c>
      <c r="M93" s="98">
        <f t="shared" si="6"/>
        <v>67</v>
      </c>
      <c r="O93" s="121"/>
      <c r="P93" s="121"/>
      <c r="Q93" s="121"/>
      <c r="R93" s="121"/>
      <c r="T93" s="45" t="s">
        <v>142</v>
      </c>
      <c r="U93" s="45" t="s">
        <v>95</v>
      </c>
      <c r="V93" s="45" t="s">
        <v>143</v>
      </c>
    </row>
    <row r="94" spans="1:22" s="93" customFormat="1" ht="12.75">
      <c r="A94" s="94">
        <v>89</v>
      </c>
      <c r="B94" s="7" t="s">
        <v>28</v>
      </c>
      <c r="C94" s="2"/>
      <c r="D94" s="8"/>
      <c r="E94" s="9"/>
      <c r="F94" s="95" t="str">
        <f>1!P92</f>
        <v>©</v>
      </c>
      <c r="G94" s="94" t="str">
        <f>1!Q92</f>
        <v>NE</v>
      </c>
      <c r="H94" s="96" t="str">
        <f>2!P92</f>
        <v>©</v>
      </c>
      <c r="I94" s="94" t="str">
        <f>2!Q92</f>
        <v>NE</v>
      </c>
      <c r="J94" s="96" t="str">
        <f>3!S92</f>
        <v>©</v>
      </c>
      <c r="K94" s="94" t="str">
        <f>3!T92</f>
        <v>NE</v>
      </c>
      <c r="L94" s="97">
        <f t="shared" si="5"/>
        <v>0</v>
      </c>
      <c r="M94" s="98">
        <f t="shared" si="6"/>
        <v>67</v>
      </c>
      <c r="O94" s="121"/>
      <c r="P94" s="121"/>
      <c r="Q94" s="121"/>
      <c r="R94" s="121"/>
      <c r="T94" s="45" t="s">
        <v>249</v>
      </c>
      <c r="U94" s="45" t="s">
        <v>211</v>
      </c>
      <c r="V94" s="45" t="s">
        <v>157</v>
      </c>
    </row>
    <row r="95" spans="1:22" s="93" customFormat="1" ht="12.75">
      <c r="A95" s="94">
        <v>90</v>
      </c>
      <c r="B95" s="7" t="s">
        <v>28</v>
      </c>
      <c r="C95" s="2"/>
      <c r="D95" s="8"/>
      <c r="E95" s="9"/>
      <c r="F95" s="95" t="str">
        <f>1!P93</f>
        <v>©</v>
      </c>
      <c r="G95" s="94" t="str">
        <f>1!Q93</f>
        <v>NE</v>
      </c>
      <c r="H95" s="96" t="str">
        <f>2!P93</f>
        <v>©</v>
      </c>
      <c r="I95" s="94" t="str">
        <f>2!Q93</f>
        <v>NE</v>
      </c>
      <c r="J95" s="96" t="str">
        <f>3!S93</f>
        <v>©</v>
      </c>
      <c r="K95" s="94" t="str">
        <f>3!T93</f>
        <v>NE</v>
      </c>
      <c r="L95" s="97">
        <f t="shared" si="5"/>
        <v>0</v>
      </c>
      <c r="M95" s="98">
        <f t="shared" si="6"/>
        <v>67</v>
      </c>
      <c r="O95" s="121"/>
      <c r="P95" s="121"/>
      <c r="Q95" s="121"/>
      <c r="R95" s="121"/>
      <c r="T95" s="93" t="s">
        <v>63</v>
      </c>
      <c r="U95" s="93" t="s">
        <v>64</v>
      </c>
      <c r="V95" s="93" t="s">
        <v>60</v>
      </c>
    </row>
    <row r="96" spans="1:22" s="93" customFormat="1" ht="12.75">
      <c r="A96" s="94">
        <v>91</v>
      </c>
      <c r="B96" s="7" t="s">
        <v>28</v>
      </c>
      <c r="C96" s="2"/>
      <c r="D96" s="8"/>
      <c r="E96" s="9"/>
      <c r="F96" s="95" t="str">
        <f>1!P94</f>
        <v>©</v>
      </c>
      <c r="G96" s="94" t="str">
        <f>1!Q94</f>
        <v>NE</v>
      </c>
      <c r="H96" s="96" t="str">
        <f>2!P94</f>
        <v>©</v>
      </c>
      <c r="I96" s="94" t="str">
        <f>2!Q94</f>
        <v>NE</v>
      </c>
      <c r="J96" s="96" t="str">
        <f>3!S94</f>
        <v>©</v>
      </c>
      <c r="K96" s="94" t="str">
        <f>3!T94</f>
        <v>NE</v>
      </c>
      <c r="L96" s="97">
        <f t="shared" si="5"/>
        <v>0</v>
      </c>
      <c r="M96" s="98">
        <f t="shared" si="6"/>
        <v>67</v>
      </c>
      <c r="O96" s="121"/>
      <c r="P96" s="121"/>
      <c r="Q96" s="121"/>
      <c r="R96" s="121"/>
      <c r="T96" s="93" t="s">
        <v>134</v>
      </c>
      <c r="U96" s="93" t="s">
        <v>135</v>
      </c>
      <c r="V96" s="93" t="s">
        <v>125</v>
      </c>
    </row>
    <row r="97" spans="1:22" s="93" customFormat="1" ht="12.75">
      <c r="A97" s="94">
        <v>92</v>
      </c>
      <c r="B97" s="7" t="s">
        <v>28</v>
      </c>
      <c r="C97" s="2"/>
      <c r="D97" s="8"/>
      <c r="E97" s="9"/>
      <c r="F97" s="95" t="str">
        <f>1!P95</f>
        <v>©</v>
      </c>
      <c r="G97" s="94" t="str">
        <f>1!Q95</f>
        <v>NE</v>
      </c>
      <c r="H97" s="96" t="str">
        <f>2!P95</f>
        <v>©</v>
      </c>
      <c r="I97" s="94" t="str">
        <f>2!Q95</f>
        <v>NE</v>
      </c>
      <c r="J97" s="96" t="str">
        <f>3!S95</f>
        <v>©</v>
      </c>
      <c r="K97" s="94" t="str">
        <f>3!T95</f>
        <v>NE</v>
      </c>
      <c r="L97" s="97">
        <f t="shared" si="5"/>
        <v>0</v>
      </c>
      <c r="M97" s="98">
        <f t="shared" si="6"/>
        <v>67</v>
      </c>
      <c r="O97" s="121"/>
      <c r="P97" s="121"/>
      <c r="Q97" s="121"/>
      <c r="R97" s="121"/>
      <c r="T97" s="45" t="s">
        <v>250</v>
      </c>
      <c r="U97" s="45" t="s">
        <v>59</v>
      </c>
      <c r="V97" s="45" t="s">
        <v>157</v>
      </c>
    </row>
    <row r="98" spans="1:22" s="93" customFormat="1" ht="12.75">
      <c r="A98" s="94">
        <v>93</v>
      </c>
      <c r="B98" s="7" t="s">
        <v>28</v>
      </c>
      <c r="C98" s="2"/>
      <c r="D98" s="8"/>
      <c r="E98" s="9"/>
      <c r="F98" s="95" t="str">
        <f>1!P96</f>
        <v>©</v>
      </c>
      <c r="G98" s="94" t="str">
        <f>1!Q96</f>
        <v>NE</v>
      </c>
      <c r="H98" s="96" t="str">
        <f>2!P96</f>
        <v>©</v>
      </c>
      <c r="I98" s="94" t="str">
        <f>2!Q96</f>
        <v>NE</v>
      </c>
      <c r="J98" s="96" t="str">
        <f>3!S96</f>
        <v>©</v>
      </c>
      <c r="K98" s="94" t="str">
        <f>3!T96</f>
        <v>NE</v>
      </c>
      <c r="L98" s="97">
        <f t="shared" si="5"/>
        <v>0</v>
      </c>
      <c r="M98" s="98">
        <f t="shared" si="6"/>
        <v>67</v>
      </c>
      <c r="O98" s="121"/>
      <c r="P98" s="121"/>
      <c r="Q98" s="121"/>
      <c r="R98" s="121"/>
      <c r="T98" s="45" t="s">
        <v>251</v>
      </c>
      <c r="U98" s="45" t="s">
        <v>76</v>
      </c>
      <c r="V98" s="45" t="s">
        <v>252</v>
      </c>
    </row>
    <row r="99" spans="1:22" s="93" customFormat="1" ht="12.75">
      <c r="A99" s="94">
        <v>94</v>
      </c>
      <c r="B99" s="7" t="s">
        <v>28</v>
      </c>
      <c r="C99" s="2"/>
      <c r="D99" s="8"/>
      <c r="E99" s="9"/>
      <c r="F99" s="95" t="str">
        <f>1!P97</f>
        <v>©</v>
      </c>
      <c r="G99" s="94" t="str">
        <f>1!Q97</f>
        <v>NE</v>
      </c>
      <c r="H99" s="96" t="str">
        <f>2!P97</f>
        <v>©</v>
      </c>
      <c r="I99" s="94" t="str">
        <f>2!Q97</f>
        <v>NE</v>
      </c>
      <c r="J99" s="96" t="str">
        <f>3!S97</f>
        <v>©</v>
      </c>
      <c r="K99" s="94" t="str">
        <f>3!T97</f>
        <v>NE</v>
      </c>
      <c r="L99" s="97">
        <f t="shared" si="5"/>
        <v>0</v>
      </c>
      <c r="M99" s="98">
        <f t="shared" si="6"/>
        <v>67</v>
      </c>
      <c r="O99" s="121"/>
      <c r="P99" s="121"/>
      <c r="Q99" s="121"/>
      <c r="R99" s="121"/>
      <c r="T99" s="45" t="s">
        <v>77</v>
      </c>
      <c r="U99" s="45" t="s">
        <v>59</v>
      </c>
      <c r="V99" s="45" t="s">
        <v>41</v>
      </c>
    </row>
    <row r="100" spans="1:22" s="93" customFormat="1" ht="12.75">
      <c r="A100" s="94">
        <v>95</v>
      </c>
      <c r="B100" s="7" t="s">
        <v>28</v>
      </c>
      <c r="C100" s="2"/>
      <c r="D100" s="8"/>
      <c r="E100" s="9"/>
      <c r="F100" s="95" t="str">
        <f>1!P98</f>
        <v>©</v>
      </c>
      <c r="G100" s="94" t="str">
        <f>1!Q98</f>
        <v>NE</v>
      </c>
      <c r="H100" s="96" t="str">
        <f>2!P98</f>
        <v>©</v>
      </c>
      <c r="I100" s="94" t="str">
        <f>2!Q98</f>
        <v>NE</v>
      </c>
      <c r="J100" s="96" t="str">
        <f>3!S98</f>
        <v>©</v>
      </c>
      <c r="K100" s="94" t="str">
        <f>3!T98</f>
        <v>NE</v>
      </c>
      <c r="L100" s="97">
        <f t="shared" si="5"/>
        <v>0</v>
      </c>
      <c r="M100" s="98">
        <f t="shared" si="6"/>
        <v>67</v>
      </c>
      <c r="O100" s="121"/>
      <c r="P100" s="121"/>
      <c r="Q100" s="121"/>
      <c r="R100" s="121"/>
      <c r="T100" s="45" t="s">
        <v>253</v>
      </c>
      <c r="U100" s="45" t="s">
        <v>254</v>
      </c>
      <c r="V100" s="45" t="s">
        <v>169</v>
      </c>
    </row>
    <row r="101" spans="1:22" s="93" customFormat="1" ht="12.75">
      <c r="A101" s="94">
        <v>96</v>
      </c>
      <c r="B101" s="7" t="s">
        <v>28</v>
      </c>
      <c r="C101" s="2"/>
      <c r="D101" s="8"/>
      <c r="E101" s="9"/>
      <c r="F101" s="95" t="str">
        <f>1!P99</f>
        <v>©</v>
      </c>
      <c r="G101" s="94" t="str">
        <f>1!Q99</f>
        <v>NE</v>
      </c>
      <c r="H101" s="96" t="str">
        <f>2!P99</f>
        <v>©</v>
      </c>
      <c r="I101" s="94" t="str">
        <f>2!Q99</f>
        <v>NE</v>
      </c>
      <c r="J101" s="96" t="str">
        <f>3!S99</f>
        <v>©</v>
      </c>
      <c r="K101" s="94" t="str">
        <f>3!T99</f>
        <v>NE</v>
      </c>
      <c r="L101" s="97">
        <f t="shared" si="5"/>
        <v>0</v>
      </c>
      <c r="M101" s="98">
        <f t="shared" si="6"/>
        <v>67</v>
      </c>
      <c r="O101" s="121"/>
      <c r="P101" s="121"/>
      <c r="Q101" s="121"/>
      <c r="R101" s="121"/>
      <c r="T101" s="45" t="s">
        <v>255</v>
      </c>
      <c r="U101" s="45" t="s">
        <v>256</v>
      </c>
      <c r="V101" s="93" t="s">
        <v>104</v>
      </c>
    </row>
    <row r="102" spans="1:22" s="93" customFormat="1" ht="12.75">
      <c r="A102" s="94">
        <v>97</v>
      </c>
      <c r="B102" s="7" t="s">
        <v>28</v>
      </c>
      <c r="C102" s="2"/>
      <c r="D102" s="8"/>
      <c r="E102" s="9"/>
      <c r="F102" s="95" t="str">
        <f>1!P100</f>
        <v>©</v>
      </c>
      <c r="G102" s="94" t="str">
        <f>1!Q100</f>
        <v>NE</v>
      </c>
      <c r="H102" s="96" t="str">
        <f>2!P100</f>
        <v>©</v>
      </c>
      <c r="I102" s="94" t="str">
        <f>2!Q100</f>
        <v>NE</v>
      </c>
      <c r="J102" s="96" t="str">
        <f>3!S100</f>
        <v>©</v>
      </c>
      <c r="K102" s="94" t="str">
        <f>3!T100</f>
        <v>NE</v>
      </c>
      <c r="L102" s="97">
        <f t="shared" si="5"/>
        <v>0</v>
      </c>
      <c r="M102" s="98">
        <f t="shared" si="6"/>
        <v>67</v>
      </c>
      <c r="O102" s="121"/>
      <c r="P102" s="121"/>
      <c r="Q102" s="121"/>
      <c r="R102" s="121"/>
      <c r="T102" s="45" t="s">
        <v>257</v>
      </c>
      <c r="U102" s="45" t="s">
        <v>66</v>
      </c>
      <c r="V102" s="45" t="s">
        <v>258</v>
      </c>
    </row>
    <row r="103" spans="1:22" s="93" customFormat="1" ht="12.75">
      <c r="A103" s="94">
        <v>98</v>
      </c>
      <c r="B103" s="7" t="s">
        <v>28</v>
      </c>
      <c r="C103" s="2"/>
      <c r="D103" s="8"/>
      <c r="E103" s="9"/>
      <c r="F103" s="95" t="str">
        <f>1!P101</f>
        <v>©</v>
      </c>
      <c r="G103" s="94" t="str">
        <f>1!Q101</f>
        <v>NE</v>
      </c>
      <c r="H103" s="96" t="str">
        <f>2!P101</f>
        <v>©</v>
      </c>
      <c r="I103" s="94" t="str">
        <f>2!Q101</f>
        <v>NE</v>
      </c>
      <c r="J103" s="96" t="str">
        <f>3!S101</f>
        <v>©</v>
      </c>
      <c r="K103" s="94" t="str">
        <f>3!T101</f>
        <v>NE</v>
      </c>
      <c r="L103" s="97">
        <f t="shared" si="5"/>
        <v>0</v>
      </c>
      <c r="M103" s="98">
        <f t="shared" si="6"/>
        <v>67</v>
      </c>
      <c r="O103" s="121"/>
      <c r="P103" s="121"/>
      <c r="Q103" s="121"/>
      <c r="R103" s="121"/>
      <c r="T103" s="45" t="s">
        <v>99</v>
      </c>
      <c r="U103" s="45" t="s">
        <v>100</v>
      </c>
      <c r="V103" s="45" t="s">
        <v>101</v>
      </c>
    </row>
    <row r="104" spans="1:22" s="93" customFormat="1" ht="13.5" thickBot="1">
      <c r="A104" s="99">
        <v>99</v>
      </c>
      <c r="B104" s="10" t="s">
        <v>28</v>
      </c>
      <c r="C104" s="3"/>
      <c r="D104" s="11"/>
      <c r="E104" s="12"/>
      <c r="F104" s="100" t="str">
        <f>1!P102</f>
        <v>©</v>
      </c>
      <c r="G104" s="99" t="str">
        <f>1!Q102</f>
        <v>NE</v>
      </c>
      <c r="H104" s="101" t="str">
        <f>2!P102</f>
        <v>©</v>
      </c>
      <c r="I104" s="99" t="str">
        <f>2!Q102</f>
        <v>NE</v>
      </c>
      <c r="J104" s="101" t="str">
        <f>3!S102</f>
        <v>©</v>
      </c>
      <c r="K104" s="99" t="str">
        <f>3!T102</f>
        <v>NE</v>
      </c>
      <c r="L104" s="102">
        <f t="shared" si="5"/>
        <v>0</v>
      </c>
      <c r="M104" s="103">
        <f t="shared" si="6"/>
        <v>67</v>
      </c>
      <c r="O104" s="121"/>
      <c r="P104" s="121"/>
      <c r="Q104" s="121"/>
      <c r="R104" s="121"/>
      <c r="T104" s="45" t="s">
        <v>259</v>
      </c>
      <c r="U104" s="45" t="s">
        <v>45</v>
      </c>
      <c r="V104" s="45" t="s">
        <v>260</v>
      </c>
    </row>
    <row r="105" spans="1:22" ht="12.75">
      <c r="A105" s="104"/>
      <c r="B105" s="104"/>
      <c r="C105" s="104" t="s">
        <v>9</v>
      </c>
      <c r="D105" s="105">
        <f ca="1">NOW()</f>
        <v>42498.57920115741</v>
      </c>
      <c r="F105" s="44">
        <f>1!P2</f>
        <v>0</v>
      </c>
      <c r="G105" s="44"/>
      <c r="H105" s="44">
        <f>2!P2</f>
        <v>0</v>
      </c>
      <c r="I105" s="44"/>
      <c r="J105" s="44">
        <f>3!S2</f>
        <v>0</v>
      </c>
      <c r="K105" s="44"/>
      <c r="L105" s="44">
        <f>SUM(F105,H105,J105)</f>
        <v>0</v>
      </c>
      <c r="T105" s="45" t="s">
        <v>141</v>
      </c>
      <c r="U105" s="45" t="s">
        <v>85</v>
      </c>
      <c r="V105" s="45" t="s">
        <v>205</v>
      </c>
    </row>
    <row r="106" spans="20:22" ht="13.5" thickBot="1">
      <c r="T106" s="45" t="s">
        <v>141</v>
      </c>
      <c r="U106" s="45" t="s">
        <v>68</v>
      </c>
      <c r="V106" s="45" t="s">
        <v>160</v>
      </c>
    </row>
    <row r="107" spans="3:22" ht="12.75">
      <c r="C107" s="106" t="s">
        <v>36</v>
      </c>
      <c r="D107" s="107">
        <f>COUNTIF(B6:B104,"R")</f>
        <v>17</v>
      </c>
      <c r="E107" s="45" t="s">
        <v>10</v>
      </c>
      <c r="T107" s="45" t="s">
        <v>261</v>
      </c>
      <c r="U107" s="45" t="s">
        <v>262</v>
      </c>
      <c r="V107" s="45" t="s">
        <v>138</v>
      </c>
    </row>
    <row r="108" spans="3:22" ht="13.5" thickBot="1">
      <c r="C108" s="108" t="s">
        <v>35</v>
      </c>
      <c r="D108" s="109">
        <f>COUNTIF(B6:B104,"P")</f>
        <v>82</v>
      </c>
      <c r="T108" s="45" t="s">
        <v>263</v>
      </c>
      <c r="U108" s="45" t="s">
        <v>45</v>
      </c>
      <c r="V108" s="45" t="s">
        <v>260</v>
      </c>
    </row>
    <row r="109" spans="1:22" ht="12.75">
      <c r="A109" s="110"/>
      <c r="B109" s="110"/>
      <c r="C109" s="110"/>
      <c r="D109" s="110"/>
      <c r="E109" s="110"/>
      <c r="T109" s="45" t="s">
        <v>264</v>
      </c>
      <c r="U109" s="45" t="s">
        <v>64</v>
      </c>
      <c r="V109" s="45" t="s">
        <v>136</v>
      </c>
    </row>
    <row r="110" spans="1:22" ht="12.75">
      <c r="A110" s="110"/>
      <c r="B110" s="110"/>
      <c r="C110" s="119" t="s">
        <v>37</v>
      </c>
      <c r="D110" s="120" t="s">
        <v>152</v>
      </c>
      <c r="F110" s="119"/>
      <c r="G110" s="119"/>
      <c r="H110" s="119"/>
      <c r="I110" s="119" t="s">
        <v>38</v>
      </c>
      <c r="K110" s="119" t="s">
        <v>153</v>
      </c>
      <c r="T110" s="45" t="s">
        <v>265</v>
      </c>
      <c r="U110" s="45" t="s">
        <v>266</v>
      </c>
      <c r="V110" s="45" t="s">
        <v>267</v>
      </c>
    </row>
    <row r="111" spans="1:22" ht="12.75">
      <c r="A111" s="110"/>
      <c r="B111" s="110"/>
      <c r="C111" s="111"/>
      <c r="D111" s="112"/>
      <c r="E111" s="112"/>
      <c r="T111" s="45" t="s">
        <v>265</v>
      </c>
      <c r="U111" s="45" t="s">
        <v>268</v>
      </c>
      <c r="V111" s="45" t="s">
        <v>86</v>
      </c>
    </row>
    <row r="112" spans="1:22" ht="12.75">
      <c r="A112" s="110"/>
      <c r="B112" s="110"/>
      <c r="C112" s="111"/>
      <c r="D112" s="112"/>
      <c r="E112" s="112"/>
      <c r="T112" s="45" t="s">
        <v>269</v>
      </c>
      <c r="U112" s="45" t="s">
        <v>89</v>
      </c>
      <c r="V112" s="45" t="s">
        <v>48</v>
      </c>
    </row>
    <row r="113" spans="1:21" ht="12.75">
      <c r="A113" s="110"/>
      <c r="B113" s="110"/>
      <c r="C113" s="110"/>
      <c r="D113" s="110"/>
      <c r="E113" s="110"/>
      <c r="T113" s="45" t="s">
        <v>269</v>
      </c>
      <c r="U113" s="45" t="s">
        <v>165</v>
      </c>
    </row>
    <row r="114" spans="20:22" ht="12.75">
      <c r="T114" s="45" t="s">
        <v>270</v>
      </c>
      <c r="U114" s="45" t="s">
        <v>271</v>
      </c>
      <c r="V114" s="45" t="s">
        <v>41</v>
      </c>
    </row>
    <row r="115" spans="20:22" ht="12.75">
      <c r="T115" s="93" t="s">
        <v>46</v>
      </c>
      <c r="U115" s="93" t="s">
        <v>47</v>
      </c>
      <c r="V115" s="93" t="s">
        <v>48</v>
      </c>
    </row>
    <row r="116" spans="20:22" ht="12.75">
      <c r="T116" s="93" t="s">
        <v>65</v>
      </c>
      <c r="U116" s="93" t="s">
        <v>66</v>
      </c>
      <c r="V116" s="93" t="s">
        <v>104</v>
      </c>
    </row>
    <row r="117" spans="20:22" ht="12.75">
      <c r="T117" s="45" t="s">
        <v>272</v>
      </c>
      <c r="U117" s="45" t="s">
        <v>66</v>
      </c>
      <c r="V117" s="45" t="s">
        <v>171</v>
      </c>
    </row>
    <row r="118" spans="20:22" ht="12.75">
      <c r="T118" s="45" t="s">
        <v>272</v>
      </c>
      <c r="U118" s="45" t="s">
        <v>66</v>
      </c>
      <c r="V118" s="45" t="s">
        <v>157</v>
      </c>
    </row>
    <row r="119" spans="20:22" ht="12.75">
      <c r="T119" s="45" t="s">
        <v>273</v>
      </c>
      <c r="U119" s="45" t="s">
        <v>274</v>
      </c>
      <c r="V119" s="45" t="s">
        <v>157</v>
      </c>
    </row>
    <row r="120" spans="20:22" ht="12.75">
      <c r="T120" s="93" t="s">
        <v>55</v>
      </c>
      <c r="U120" s="93" t="s">
        <v>56</v>
      </c>
      <c r="V120" s="93" t="s">
        <v>57</v>
      </c>
    </row>
    <row r="121" spans="20:22" ht="12.75">
      <c r="T121" s="45" t="s">
        <v>275</v>
      </c>
      <c r="U121" s="45" t="s">
        <v>108</v>
      </c>
      <c r="V121" s="45" t="s">
        <v>41</v>
      </c>
    </row>
    <row r="122" spans="20:22" ht="12.75">
      <c r="T122" s="93" t="s">
        <v>52</v>
      </c>
      <c r="U122" s="93" t="s">
        <v>53</v>
      </c>
      <c r="V122" s="93" t="s">
        <v>54</v>
      </c>
    </row>
    <row r="123" spans="20:22" ht="12.75">
      <c r="T123" s="45" t="s">
        <v>276</v>
      </c>
      <c r="U123" s="45" t="s">
        <v>53</v>
      </c>
      <c r="V123" s="45" t="s">
        <v>277</v>
      </c>
    </row>
    <row r="124" spans="20:22" ht="12.75">
      <c r="T124" s="45" t="s">
        <v>278</v>
      </c>
      <c r="U124" s="45" t="s">
        <v>279</v>
      </c>
      <c r="V124" s="45" t="s">
        <v>163</v>
      </c>
    </row>
    <row r="125" spans="20:22" ht="12.75">
      <c r="T125" s="45" t="s">
        <v>280</v>
      </c>
      <c r="U125" s="45" t="s">
        <v>281</v>
      </c>
      <c r="V125" s="45" t="s">
        <v>180</v>
      </c>
    </row>
    <row r="126" spans="20:22" ht="12.75">
      <c r="T126" s="45" t="s">
        <v>282</v>
      </c>
      <c r="U126" s="45" t="s">
        <v>133</v>
      </c>
      <c r="V126" s="45" t="s">
        <v>127</v>
      </c>
    </row>
    <row r="127" spans="20:22" ht="12.75">
      <c r="T127" s="45" t="s">
        <v>283</v>
      </c>
      <c r="U127" s="45" t="s">
        <v>40</v>
      </c>
      <c r="V127" s="45" t="s">
        <v>174</v>
      </c>
    </row>
    <row r="128" spans="20:22" ht="12.75">
      <c r="T128" s="45" t="s">
        <v>284</v>
      </c>
      <c r="U128" s="45" t="s">
        <v>285</v>
      </c>
      <c r="V128" s="45" t="s">
        <v>157</v>
      </c>
    </row>
    <row r="129" spans="20:22" ht="12.75">
      <c r="T129" s="45" t="s">
        <v>286</v>
      </c>
      <c r="U129" s="45" t="s">
        <v>208</v>
      </c>
      <c r="V129" s="45" t="s">
        <v>171</v>
      </c>
    </row>
    <row r="130" spans="20:22" ht="12.75">
      <c r="T130" s="45" t="s">
        <v>286</v>
      </c>
      <c r="U130" s="45" t="s">
        <v>208</v>
      </c>
      <c r="V130" s="45" t="s">
        <v>157</v>
      </c>
    </row>
    <row r="131" spans="20:22" ht="12.75">
      <c r="T131" s="93" t="s">
        <v>75</v>
      </c>
      <c r="U131" s="93" t="s">
        <v>76</v>
      </c>
      <c r="V131" s="93" t="s">
        <v>41</v>
      </c>
    </row>
    <row r="132" spans="20:22" ht="12.75">
      <c r="T132" s="45" t="s">
        <v>94</v>
      </c>
      <c r="U132" s="45" t="s">
        <v>95</v>
      </c>
      <c r="V132" s="45" t="s">
        <v>96</v>
      </c>
    </row>
    <row r="133" spans="20:22" ht="12.75">
      <c r="T133" s="45" t="s">
        <v>287</v>
      </c>
      <c r="U133" s="45" t="s">
        <v>178</v>
      </c>
      <c r="V133" s="45" t="s">
        <v>157</v>
      </c>
    </row>
    <row r="134" spans="20:22" ht="12.75">
      <c r="T134" s="45" t="s">
        <v>288</v>
      </c>
      <c r="U134" s="45" t="s">
        <v>289</v>
      </c>
      <c r="V134" s="45" t="s">
        <v>171</v>
      </c>
    </row>
    <row r="135" spans="20:22" ht="12.75">
      <c r="T135" s="45" t="s">
        <v>288</v>
      </c>
      <c r="U135" s="45" t="s">
        <v>289</v>
      </c>
      <c r="V135" s="45" t="s">
        <v>157</v>
      </c>
    </row>
    <row r="136" spans="20:22" ht="12.75">
      <c r="T136" s="45" t="s">
        <v>290</v>
      </c>
      <c r="U136" s="45" t="s">
        <v>291</v>
      </c>
      <c r="V136" s="45" t="s">
        <v>184</v>
      </c>
    </row>
    <row r="137" spans="20:22" ht="12.75">
      <c r="T137" s="93" t="s">
        <v>132</v>
      </c>
      <c r="U137" s="93" t="s">
        <v>133</v>
      </c>
      <c r="V137" s="93" t="s">
        <v>41</v>
      </c>
    </row>
    <row r="138" spans="20:22" ht="12.75">
      <c r="T138" s="45" t="s">
        <v>292</v>
      </c>
      <c r="U138" s="45" t="s">
        <v>56</v>
      </c>
      <c r="V138" s="45" t="s">
        <v>86</v>
      </c>
    </row>
    <row r="139" spans="20:22" ht="12.75">
      <c r="T139" s="45" t="s">
        <v>293</v>
      </c>
      <c r="U139" s="45" t="s">
        <v>294</v>
      </c>
      <c r="V139" s="45" t="s">
        <v>176</v>
      </c>
    </row>
    <row r="140" spans="20:22" ht="12.75">
      <c r="T140" s="45" t="s">
        <v>295</v>
      </c>
      <c r="U140" s="45" t="s">
        <v>296</v>
      </c>
      <c r="V140" s="45" t="s">
        <v>297</v>
      </c>
    </row>
    <row r="141" spans="20:22" ht="12.75">
      <c r="T141" s="45" t="s">
        <v>298</v>
      </c>
      <c r="U141" s="45" t="s">
        <v>64</v>
      </c>
      <c r="V141" s="45" t="s">
        <v>299</v>
      </c>
    </row>
    <row r="142" spans="20:22" ht="12.75">
      <c r="T142" s="45" t="s">
        <v>300</v>
      </c>
      <c r="U142" s="45" t="s">
        <v>40</v>
      </c>
      <c r="V142" s="45" t="s">
        <v>157</v>
      </c>
    </row>
    <row r="143" spans="20:22" ht="12.75">
      <c r="T143" s="45" t="s">
        <v>301</v>
      </c>
      <c r="U143" s="45" t="s">
        <v>133</v>
      </c>
      <c r="V143" s="45" t="s">
        <v>302</v>
      </c>
    </row>
    <row r="144" spans="20:22" ht="12.75">
      <c r="T144" s="93" t="s">
        <v>67</v>
      </c>
      <c r="U144" s="93" t="s">
        <v>68</v>
      </c>
      <c r="V144" s="93" t="s">
        <v>60</v>
      </c>
    </row>
    <row r="145" spans="20:22" ht="12.75">
      <c r="T145" s="45" t="s">
        <v>303</v>
      </c>
      <c r="U145" s="45" t="s">
        <v>178</v>
      </c>
      <c r="V145" s="45" t="s">
        <v>48</v>
      </c>
    </row>
    <row r="146" spans="20:22" ht="12.75">
      <c r="T146" s="45" t="s">
        <v>304</v>
      </c>
      <c r="U146" s="45" t="s">
        <v>208</v>
      </c>
      <c r="V146" s="45" t="s">
        <v>48</v>
      </c>
    </row>
    <row r="147" spans="20:22" ht="12.75">
      <c r="T147" s="93" t="s">
        <v>61</v>
      </c>
      <c r="U147" s="93" t="s">
        <v>62</v>
      </c>
      <c r="V147" s="93" t="s">
        <v>41</v>
      </c>
    </row>
    <row r="148" spans="20:22" ht="12.75">
      <c r="T148" s="45" t="s">
        <v>305</v>
      </c>
      <c r="U148" s="45" t="s">
        <v>108</v>
      </c>
      <c r="V148" s="45" t="s">
        <v>306</v>
      </c>
    </row>
    <row r="149" spans="20:22" ht="12.75">
      <c r="T149" s="93" t="s">
        <v>148</v>
      </c>
      <c r="U149" s="93" t="s">
        <v>149</v>
      </c>
      <c r="V149" s="93" t="s">
        <v>140</v>
      </c>
    </row>
    <row r="150" spans="20:22" ht="12.75">
      <c r="T150" s="45" t="s">
        <v>307</v>
      </c>
      <c r="U150" s="45" t="s">
        <v>113</v>
      </c>
      <c r="V150" s="45" t="s">
        <v>308</v>
      </c>
    </row>
    <row r="151" spans="20:22" ht="12.75">
      <c r="T151" s="93" t="s">
        <v>129</v>
      </c>
      <c r="U151" s="93" t="s">
        <v>68</v>
      </c>
      <c r="V151" s="93" t="s">
        <v>136</v>
      </c>
    </row>
    <row r="152" spans="20:22" ht="12.75">
      <c r="T152" s="45" t="s">
        <v>129</v>
      </c>
      <c r="U152" s="45" t="s">
        <v>68</v>
      </c>
      <c r="V152" s="45" t="s">
        <v>41</v>
      </c>
    </row>
    <row r="153" spans="20:22" ht="12.75">
      <c r="T153" s="45" t="s">
        <v>129</v>
      </c>
      <c r="U153" s="45" t="s">
        <v>131</v>
      </c>
      <c r="V153" s="45" t="s">
        <v>136</v>
      </c>
    </row>
    <row r="154" spans="20:22" ht="12.75">
      <c r="T154" s="93" t="s">
        <v>97</v>
      </c>
      <c r="U154" s="93" t="s">
        <v>98</v>
      </c>
      <c r="V154" s="93" t="s">
        <v>41</v>
      </c>
    </row>
    <row r="155" spans="20:22" ht="12.75">
      <c r="T155" s="45" t="s">
        <v>309</v>
      </c>
      <c r="U155" s="45" t="s">
        <v>197</v>
      </c>
      <c r="V155" s="45" t="s">
        <v>302</v>
      </c>
    </row>
    <row r="156" spans="20:22" ht="12.75">
      <c r="T156" s="45" t="s">
        <v>309</v>
      </c>
      <c r="U156" s="45" t="s">
        <v>76</v>
      </c>
      <c r="V156" s="45" t="s">
        <v>302</v>
      </c>
    </row>
    <row r="157" spans="20:22" ht="12.75">
      <c r="T157" s="45" t="s">
        <v>310</v>
      </c>
      <c r="U157" s="45" t="s">
        <v>131</v>
      </c>
      <c r="V157" s="45" t="s">
        <v>311</v>
      </c>
    </row>
    <row r="158" spans="20:22" ht="12.75">
      <c r="T158" s="45" t="s">
        <v>312</v>
      </c>
      <c r="U158" s="45" t="s">
        <v>56</v>
      </c>
      <c r="V158" s="45" t="s">
        <v>57</v>
      </c>
    </row>
    <row r="159" spans="20:22" ht="12.75">
      <c r="T159" s="45" t="s">
        <v>313</v>
      </c>
      <c r="U159" s="45" t="s">
        <v>85</v>
      </c>
      <c r="V159" s="45" t="s">
        <v>48</v>
      </c>
    </row>
    <row r="160" spans="20:22" ht="12.75">
      <c r="T160" s="45" t="s">
        <v>314</v>
      </c>
      <c r="U160" s="45" t="s">
        <v>155</v>
      </c>
      <c r="V160" s="45" t="s">
        <v>171</v>
      </c>
    </row>
    <row r="161" spans="20:22" ht="12.75">
      <c r="T161" s="45" t="s">
        <v>314</v>
      </c>
      <c r="U161" s="45" t="s">
        <v>155</v>
      </c>
      <c r="V161" s="45" t="s">
        <v>157</v>
      </c>
    </row>
    <row r="162" spans="20:22" ht="12.75">
      <c r="T162" s="45" t="s">
        <v>315</v>
      </c>
      <c r="U162" s="45" t="s">
        <v>316</v>
      </c>
      <c r="V162" s="45" t="s">
        <v>157</v>
      </c>
    </row>
    <row r="163" spans="20:22" ht="12.75">
      <c r="T163" s="45" t="s">
        <v>317</v>
      </c>
      <c r="U163" s="45" t="s">
        <v>56</v>
      </c>
      <c r="V163" s="45" t="s">
        <v>216</v>
      </c>
    </row>
    <row r="164" spans="20:22" ht="12.75">
      <c r="T164" s="45" t="s">
        <v>318</v>
      </c>
      <c r="U164" s="45" t="s">
        <v>131</v>
      </c>
      <c r="V164" s="45" t="s">
        <v>157</v>
      </c>
    </row>
    <row r="165" spans="20:22" ht="12.75">
      <c r="T165" s="45" t="s">
        <v>319</v>
      </c>
      <c r="U165" s="45" t="s">
        <v>320</v>
      </c>
      <c r="V165" s="45" t="s">
        <v>321</v>
      </c>
    </row>
    <row r="166" spans="20:22" ht="12.75">
      <c r="T166" s="45" t="s">
        <v>322</v>
      </c>
      <c r="U166" s="45" t="s">
        <v>56</v>
      </c>
      <c r="V166" s="45" t="s">
        <v>166</v>
      </c>
    </row>
    <row r="167" spans="20:22" ht="12.75">
      <c r="T167" s="45" t="s">
        <v>323</v>
      </c>
      <c r="U167" s="45" t="s">
        <v>56</v>
      </c>
      <c r="V167" s="45" t="s">
        <v>166</v>
      </c>
    </row>
    <row r="168" spans="20:22" ht="12.75">
      <c r="T168" s="45" t="s">
        <v>324</v>
      </c>
      <c r="U168" s="45" t="s">
        <v>59</v>
      </c>
      <c r="V168" s="45" t="s">
        <v>157</v>
      </c>
    </row>
    <row r="169" spans="20:22" ht="12.75">
      <c r="T169" s="93" t="s">
        <v>146</v>
      </c>
      <c r="U169" s="93" t="s">
        <v>76</v>
      </c>
      <c r="V169" s="93" t="s">
        <v>140</v>
      </c>
    </row>
    <row r="170" spans="20:22" ht="12.75">
      <c r="T170" s="45" t="s">
        <v>325</v>
      </c>
      <c r="U170" s="45" t="s">
        <v>85</v>
      </c>
      <c r="V170" s="45" t="s">
        <v>127</v>
      </c>
    </row>
    <row r="171" spans="20:22" ht="12.75">
      <c r="T171" s="45" t="s">
        <v>326</v>
      </c>
      <c r="U171" s="45" t="s">
        <v>68</v>
      </c>
      <c r="V171" s="45" t="s">
        <v>57</v>
      </c>
    </row>
    <row r="172" spans="20:22" ht="12.75">
      <c r="T172" s="45" t="s">
        <v>327</v>
      </c>
      <c r="U172" s="45" t="s">
        <v>208</v>
      </c>
      <c r="V172" s="45" t="s">
        <v>328</v>
      </c>
    </row>
    <row r="173" spans="20:22" ht="12.75">
      <c r="T173" s="45" t="s">
        <v>329</v>
      </c>
      <c r="U173" s="45" t="s">
        <v>108</v>
      </c>
      <c r="V173" s="45" t="s">
        <v>245</v>
      </c>
    </row>
    <row r="174" spans="20:22" ht="12.75">
      <c r="T174" s="45" t="s">
        <v>329</v>
      </c>
      <c r="U174" s="45" t="s">
        <v>92</v>
      </c>
      <c r="V174" s="45" t="s">
        <v>245</v>
      </c>
    </row>
    <row r="175" spans="20:22" ht="12.75">
      <c r="T175" s="45" t="s">
        <v>330</v>
      </c>
      <c r="U175" s="45" t="s">
        <v>92</v>
      </c>
      <c r="V175" s="45" t="s">
        <v>245</v>
      </c>
    </row>
    <row r="176" spans="20:22" ht="12.75">
      <c r="T176" s="45" t="s">
        <v>331</v>
      </c>
      <c r="U176" s="45" t="s">
        <v>332</v>
      </c>
      <c r="V176" s="45" t="s">
        <v>157</v>
      </c>
    </row>
    <row r="177" spans="20:22" ht="12.75">
      <c r="T177" s="93" t="s">
        <v>109</v>
      </c>
      <c r="U177" s="93" t="s">
        <v>110</v>
      </c>
      <c r="V177" s="93" t="s">
        <v>111</v>
      </c>
    </row>
    <row r="178" spans="20:22" ht="12.75">
      <c r="T178" s="45" t="s">
        <v>333</v>
      </c>
      <c r="U178" s="45" t="s">
        <v>110</v>
      </c>
      <c r="V178" s="45" t="s">
        <v>111</v>
      </c>
    </row>
    <row r="179" spans="20:22" ht="12.75">
      <c r="T179" s="93" t="s">
        <v>84</v>
      </c>
      <c r="U179" s="93" t="s">
        <v>85</v>
      </c>
      <c r="V179" s="93" t="s">
        <v>86</v>
      </c>
    </row>
    <row r="180" spans="20:22" ht="12.75">
      <c r="T180" s="45" t="s">
        <v>334</v>
      </c>
      <c r="U180" s="45" t="s">
        <v>131</v>
      </c>
      <c r="V180" s="45" t="s">
        <v>104</v>
      </c>
    </row>
    <row r="181" spans="20:22" ht="12.75">
      <c r="T181" s="45" t="s">
        <v>124</v>
      </c>
      <c r="U181" s="45" t="s">
        <v>56</v>
      </c>
      <c r="V181" s="45" t="s">
        <v>125</v>
      </c>
    </row>
    <row r="182" spans="20:22" ht="12.75">
      <c r="T182" s="45" t="s">
        <v>335</v>
      </c>
      <c r="U182" s="45" t="s">
        <v>59</v>
      </c>
      <c r="V182" s="45" t="s">
        <v>86</v>
      </c>
    </row>
    <row r="183" spans="20:22" ht="12.75">
      <c r="T183" s="45" t="s">
        <v>336</v>
      </c>
      <c r="U183" s="45" t="s">
        <v>103</v>
      </c>
      <c r="V183" s="45" t="s">
        <v>328</v>
      </c>
    </row>
    <row r="184" spans="20:22" ht="12.75">
      <c r="T184" s="45" t="s">
        <v>337</v>
      </c>
      <c r="U184" s="45" t="s">
        <v>338</v>
      </c>
      <c r="V184" s="45" t="s">
        <v>339</v>
      </c>
    </row>
    <row r="185" spans="20:22" ht="12.75">
      <c r="T185" s="45" t="s">
        <v>340</v>
      </c>
      <c r="U185" s="45" t="s">
        <v>338</v>
      </c>
      <c r="V185" s="45" t="s">
        <v>339</v>
      </c>
    </row>
    <row r="186" spans="20:22" ht="12.75">
      <c r="T186" s="45" t="s">
        <v>341</v>
      </c>
      <c r="U186" s="45" t="s">
        <v>66</v>
      </c>
      <c r="V186" s="45" t="s">
        <v>169</v>
      </c>
    </row>
    <row r="187" spans="20:22" ht="12.75">
      <c r="T187" s="93" t="s">
        <v>139</v>
      </c>
      <c r="U187" s="93" t="s">
        <v>45</v>
      </c>
      <c r="V187" s="93" t="s">
        <v>140</v>
      </c>
    </row>
    <row r="188" spans="20:22" ht="12.75">
      <c r="T188" s="45" t="s">
        <v>139</v>
      </c>
      <c r="U188" s="45" t="s">
        <v>45</v>
      </c>
      <c r="V188" s="45" t="s">
        <v>342</v>
      </c>
    </row>
    <row r="189" spans="20:22" ht="12.75">
      <c r="T189" s="93" t="s">
        <v>106</v>
      </c>
      <c r="U189" s="93" t="s">
        <v>53</v>
      </c>
      <c r="V189" s="93" t="s">
        <v>86</v>
      </c>
    </row>
    <row r="190" spans="20:22" ht="12.75">
      <c r="T190" s="45" t="s">
        <v>343</v>
      </c>
      <c r="U190" s="45" t="s">
        <v>131</v>
      </c>
      <c r="V190" s="45" t="s">
        <v>344</v>
      </c>
    </row>
    <row r="191" spans="20:22" ht="12.75">
      <c r="T191" s="45" t="s">
        <v>345</v>
      </c>
      <c r="U191" s="45" t="s">
        <v>131</v>
      </c>
      <c r="V191" s="45" t="s">
        <v>174</v>
      </c>
    </row>
    <row r="192" spans="20:22" ht="12.75">
      <c r="T192" s="45" t="s">
        <v>346</v>
      </c>
      <c r="U192" s="45" t="s">
        <v>347</v>
      </c>
      <c r="V192" s="45" t="s">
        <v>127</v>
      </c>
    </row>
    <row r="193" spans="20:22" ht="12.75">
      <c r="T193" s="45" t="s">
        <v>348</v>
      </c>
      <c r="U193" s="45" t="s">
        <v>64</v>
      </c>
      <c r="V193" s="45" t="s">
        <v>214</v>
      </c>
    </row>
    <row r="194" spans="20:22" ht="12.75">
      <c r="T194" s="45" t="s">
        <v>349</v>
      </c>
      <c r="U194" s="45" t="s">
        <v>71</v>
      </c>
      <c r="V194" s="45" t="s">
        <v>136</v>
      </c>
    </row>
    <row r="195" spans="20:22" ht="12.75">
      <c r="T195" s="45" t="s">
        <v>350</v>
      </c>
      <c r="U195" s="45" t="s">
        <v>351</v>
      </c>
      <c r="V195" s="45" t="s">
        <v>169</v>
      </c>
    </row>
    <row r="196" spans="20:22" ht="12.75">
      <c r="T196" s="45" t="s">
        <v>352</v>
      </c>
      <c r="U196" s="45" t="s">
        <v>71</v>
      </c>
      <c r="V196" s="45" t="s">
        <v>104</v>
      </c>
    </row>
    <row r="197" spans="20:22" ht="12.75">
      <c r="T197" s="45" t="s">
        <v>353</v>
      </c>
      <c r="U197" s="45" t="s">
        <v>113</v>
      </c>
      <c r="V197" s="45" t="s">
        <v>140</v>
      </c>
    </row>
    <row r="198" spans="20:22" ht="12.75">
      <c r="T198" s="93" t="s">
        <v>72</v>
      </c>
      <c r="U198" s="93" t="s">
        <v>73</v>
      </c>
      <c r="V198" s="93" t="s">
        <v>74</v>
      </c>
    </row>
    <row r="199" spans="20:22" ht="12.75">
      <c r="T199" s="45" t="s">
        <v>354</v>
      </c>
      <c r="U199" s="45" t="s">
        <v>64</v>
      </c>
      <c r="V199" s="45" t="s">
        <v>127</v>
      </c>
    </row>
    <row r="200" spans="20:22" ht="12.75">
      <c r="T200" s="45" t="s">
        <v>355</v>
      </c>
      <c r="U200" s="45" t="s">
        <v>356</v>
      </c>
      <c r="V200" s="45" t="s">
        <v>127</v>
      </c>
    </row>
    <row r="201" spans="20:22" ht="12.75">
      <c r="T201" s="45" t="s">
        <v>357</v>
      </c>
      <c r="U201" s="45" t="s">
        <v>358</v>
      </c>
      <c r="V201" s="45" t="s">
        <v>86</v>
      </c>
    </row>
    <row r="202" spans="20:22" ht="12.75">
      <c r="T202" s="45" t="s">
        <v>359</v>
      </c>
      <c r="U202" s="45" t="s">
        <v>56</v>
      </c>
      <c r="V202" s="45" t="s">
        <v>57</v>
      </c>
    </row>
    <row r="203" spans="20:22" ht="12.75">
      <c r="T203" s="93" t="s">
        <v>107</v>
      </c>
      <c r="U203" s="93" t="s">
        <v>108</v>
      </c>
      <c r="V203" s="93" t="s">
        <v>104</v>
      </c>
    </row>
    <row r="204" spans="20:22" ht="12.75">
      <c r="T204" s="93" t="s">
        <v>126</v>
      </c>
      <c r="U204" s="93" t="s">
        <v>76</v>
      </c>
      <c r="V204" s="93" t="s">
        <v>127</v>
      </c>
    </row>
    <row r="205" spans="20:22" ht="12.75">
      <c r="T205" s="45" t="s">
        <v>360</v>
      </c>
      <c r="U205" s="45" t="s">
        <v>133</v>
      </c>
      <c r="V205" s="45" t="s">
        <v>70</v>
      </c>
    </row>
    <row r="206" spans="20:22" ht="12.75">
      <c r="T206" s="93" t="s">
        <v>39</v>
      </c>
      <c r="U206" s="93" t="s">
        <v>40</v>
      </c>
      <c r="V206" s="93" t="s">
        <v>41</v>
      </c>
    </row>
    <row r="207" spans="20:22" ht="12.75">
      <c r="T207" s="45" t="s">
        <v>361</v>
      </c>
      <c r="U207" s="45" t="s">
        <v>40</v>
      </c>
      <c r="V207" s="45" t="s">
        <v>125</v>
      </c>
    </row>
    <row r="208" spans="20:22" ht="12.75">
      <c r="T208" s="93" t="s">
        <v>42</v>
      </c>
      <c r="U208" s="93" t="s">
        <v>43</v>
      </c>
      <c r="V208" s="93" t="s">
        <v>41</v>
      </c>
    </row>
    <row r="209" spans="20:22" ht="12.75">
      <c r="T209" s="45" t="s">
        <v>362</v>
      </c>
      <c r="U209" s="45" t="s">
        <v>43</v>
      </c>
      <c r="V209" s="45" t="s">
        <v>125</v>
      </c>
    </row>
    <row r="210" spans="20:22" ht="12.75">
      <c r="T210" s="93"/>
      <c r="U210" s="93"/>
      <c r="V210" s="93"/>
    </row>
    <row r="211" spans="20:22" ht="12.75">
      <c r="T211" s="93"/>
      <c r="U211" s="93"/>
      <c r="V211" s="93"/>
    </row>
    <row r="212" spans="20:22" ht="12.75">
      <c r="T212" s="93"/>
      <c r="U212" s="93"/>
      <c r="V212" s="93"/>
    </row>
    <row r="213" spans="20:22" ht="12.75">
      <c r="T213" s="93"/>
      <c r="U213" s="93"/>
      <c r="V213" s="93"/>
    </row>
    <row r="214" spans="20:22" ht="12.75">
      <c r="T214" s="93"/>
      <c r="U214" s="93"/>
      <c r="V214" s="93"/>
    </row>
    <row r="215" spans="20:22" ht="12.75">
      <c r="T215" s="93"/>
      <c r="U215" s="93"/>
      <c r="V215" s="93"/>
    </row>
    <row r="217" spans="20:22" ht="12.75">
      <c r="T217" s="93"/>
      <c r="U217" s="93"/>
      <c r="V217" s="93"/>
    </row>
    <row r="219" spans="20:22" ht="12.75">
      <c r="T219" s="93"/>
      <c r="U219" s="93"/>
      <c r="V219" s="93"/>
    </row>
    <row r="222" spans="20:22" ht="12.75">
      <c r="T222" s="93"/>
      <c r="U222" s="93"/>
      <c r="V222" s="93"/>
    </row>
    <row r="223" spans="20:22" ht="12.75">
      <c r="T223" s="93"/>
      <c r="U223" s="93"/>
      <c r="V223" s="93"/>
    </row>
    <row r="225" spans="20:22" ht="12.75">
      <c r="T225" s="93"/>
      <c r="U225" s="93"/>
      <c r="V225" s="93"/>
    </row>
    <row r="226" spans="20:22" ht="12.75">
      <c r="T226" s="93"/>
      <c r="U226" s="93"/>
      <c r="V226" s="93"/>
    </row>
    <row r="227" spans="20:22" ht="12.75">
      <c r="T227" s="93"/>
      <c r="U227" s="93"/>
      <c r="V227" s="93"/>
    </row>
    <row r="229" spans="20:22" ht="12.75">
      <c r="T229" s="93"/>
      <c r="U229" s="93"/>
      <c r="V229" s="93"/>
    </row>
    <row r="233" spans="20:22" ht="12.75">
      <c r="T233" s="93"/>
      <c r="U233" s="93"/>
      <c r="V233" s="93"/>
    </row>
    <row r="235" spans="20:22" ht="12.75">
      <c r="T235" s="93"/>
      <c r="U235" s="93"/>
      <c r="V235" s="93"/>
    </row>
    <row r="237" spans="20:22" ht="12.75">
      <c r="T237" s="93"/>
      <c r="U237" s="93"/>
      <c r="V237" s="93"/>
    </row>
    <row r="238" spans="20:22" ht="12.75">
      <c r="T238" s="93"/>
      <c r="U238" s="93"/>
      <c r="V238" s="93"/>
    </row>
    <row r="241" spans="20:22" ht="12.75">
      <c r="T241" s="93"/>
      <c r="U241" s="93"/>
      <c r="V241" s="93"/>
    </row>
    <row r="242" spans="20:22" ht="12.75">
      <c r="T242" s="93"/>
      <c r="U242" s="93"/>
      <c r="V242" s="93"/>
    </row>
    <row r="243" spans="20:22" ht="12.75">
      <c r="T243" s="93"/>
      <c r="U243" s="93"/>
      <c r="V243" s="93"/>
    </row>
    <row r="246" spans="20:22" ht="12.75">
      <c r="T246" s="93"/>
      <c r="U246" s="93"/>
      <c r="V246" s="93"/>
    </row>
    <row r="247" spans="20:22" ht="12.75">
      <c r="T247" s="93"/>
      <c r="U247" s="93"/>
      <c r="V247" s="93"/>
    </row>
    <row r="248" spans="20:22" ht="12.75">
      <c r="T248" s="93"/>
      <c r="U248" s="93"/>
      <c r="V248" s="93"/>
    </row>
    <row r="250" spans="20:22" ht="12.75">
      <c r="T250" s="93"/>
      <c r="U250" s="93"/>
      <c r="V250" s="93"/>
    </row>
    <row r="251" spans="20:22" ht="12.75">
      <c r="T251" s="93"/>
      <c r="U251" s="93"/>
      <c r="V251" s="93"/>
    </row>
    <row r="252" spans="20:22" ht="12.75">
      <c r="T252" s="93"/>
      <c r="U252" s="93"/>
      <c r="V252" s="93"/>
    </row>
    <row r="253" spans="20:22" ht="12.75">
      <c r="T253" s="93"/>
      <c r="U253" s="93"/>
      <c r="V253" s="93"/>
    </row>
    <row r="257" spans="20:22" ht="12.75">
      <c r="T257" s="93"/>
      <c r="U257" s="93"/>
      <c r="V257" s="93"/>
    </row>
    <row r="265" spans="20:22" ht="12.75">
      <c r="T265" s="93"/>
      <c r="U265" s="93"/>
      <c r="V265" s="93"/>
    </row>
    <row r="267" spans="20:22" ht="12.75">
      <c r="T267" s="93"/>
      <c r="U267" s="93"/>
      <c r="V267" s="93"/>
    </row>
    <row r="271" spans="20:22" ht="12.75">
      <c r="T271" s="93"/>
      <c r="U271" s="93"/>
      <c r="V271" s="93"/>
    </row>
    <row r="272" spans="20:22" ht="12.75">
      <c r="T272" s="93"/>
      <c r="U272" s="93"/>
      <c r="V272" s="93"/>
    </row>
    <row r="276" spans="20:22" ht="12.75">
      <c r="T276" s="93"/>
      <c r="U276" s="93"/>
      <c r="V276" s="93"/>
    </row>
    <row r="278" spans="20:22" ht="12.75">
      <c r="T278" s="93"/>
      <c r="U278" s="93"/>
      <c r="V278" s="93"/>
    </row>
    <row r="280" spans="20:22" ht="12.75">
      <c r="T280" s="93"/>
      <c r="U280" s="93"/>
      <c r="V280" s="93"/>
    </row>
    <row r="283" spans="20:22" ht="12.75">
      <c r="T283" s="93"/>
      <c r="U283" s="93"/>
      <c r="V283" s="93"/>
    </row>
    <row r="284" spans="20:22" ht="12.75">
      <c r="T284" s="93"/>
      <c r="U284" s="93"/>
      <c r="V284" s="93"/>
    </row>
    <row r="287" spans="20:22" ht="12.75">
      <c r="T287" s="93"/>
      <c r="U287" s="93"/>
      <c r="V287" s="93"/>
    </row>
  </sheetData>
  <sheetProtection/>
  <mergeCells count="12">
    <mergeCell ref="D4:D5"/>
    <mergeCell ref="K4:K5"/>
    <mergeCell ref="E1:K3"/>
    <mergeCell ref="E4:E5"/>
    <mergeCell ref="M4:M5"/>
    <mergeCell ref="A2:D3"/>
    <mergeCell ref="A1:D1"/>
    <mergeCell ref="L1:M3"/>
    <mergeCell ref="B4:B5"/>
    <mergeCell ref="G4:G5"/>
    <mergeCell ref="I4:I5"/>
    <mergeCell ref="C4:C5"/>
  </mergeCells>
  <conditionalFormatting sqref="B6:B104">
    <cfRule type="cellIs" priority="2" dxfId="1" operator="equal" stopIfTrue="1">
      <formula>"R"</formula>
    </cfRule>
  </conditionalFormatting>
  <conditionalFormatting sqref="F6:J104">
    <cfRule type="cellIs" priority="1" dxfId="10" operator="equal" stopIfTrue="1">
      <formula>"nebyl"</formula>
    </cfRule>
  </conditionalFormatting>
  <printOptions/>
  <pageMargins left="0.35433070866141736" right="0.1968503937007874" top="0.2362204724409449" bottom="0.7086614173228347" header="0.15748031496062992" footer="0.3937007874015748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2"/>
  <sheetViews>
    <sheetView zoomScalePageLayoutView="0" workbookViewId="0" topLeftCell="A3">
      <pane ySplit="540" topLeftCell="A1" activePane="bottomLeft" state="split"/>
      <selection pane="topLeft" activeCell="D90" sqref="D90:G91"/>
      <selection pane="bottomLeft" activeCell="C114" sqref="C114"/>
    </sheetView>
  </sheetViews>
  <sheetFormatPr defaultColWidth="9.00390625" defaultRowHeight="12.75"/>
  <cols>
    <col min="1" max="1" width="4.25390625" style="44" customWidth="1"/>
    <col min="2" max="2" width="21.125" style="45" customWidth="1"/>
    <col min="3" max="3" width="18.75390625" style="45" customWidth="1"/>
    <col min="4" max="9" width="3.875" style="45" bestFit="1" customWidth="1"/>
    <col min="10" max="12" width="3.875" style="45" hidden="1" customWidth="1"/>
    <col min="13" max="13" width="4.375" style="45" hidden="1" customWidth="1"/>
    <col min="14" max="14" width="4.375" style="45" bestFit="1" customWidth="1"/>
    <col min="15" max="15" width="9.00390625" style="45" customWidth="1"/>
    <col min="16" max="16" width="8.75390625" style="45" customWidth="1"/>
    <col min="17" max="17" width="8.375" style="45" customWidth="1"/>
    <col min="18" max="18" width="6.75390625" style="44" customWidth="1"/>
    <col min="19" max="19" width="9.125" style="45" customWidth="1"/>
    <col min="20" max="20" width="11.375" style="45" bestFit="1" customWidth="1"/>
    <col min="21" max="16384" width="9.125" style="45" customWidth="1"/>
  </cols>
  <sheetData>
    <row r="1" spans="2:14" ht="15.75">
      <c r="B1" s="162" t="s">
        <v>31</v>
      </c>
      <c r="C1" s="162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6" ht="13.5" thickBot="1">
      <c r="B2" s="45" t="s">
        <v>25</v>
      </c>
      <c r="P2" s="45">
        <f>COUNTIF(P4:P102,"nebyl")</f>
        <v>0</v>
      </c>
    </row>
    <row r="3" spans="2:18" ht="16.5" thickBot="1">
      <c r="B3" s="47"/>
      <c r="C3" s="47"/>
      <c r="D3" s="51">
        <v>10</v>
      </c>
      <c r="E3" s="52">
        <v>9</v>
      </c>
      <c r="F3" s="52">
        <v>8</v>
      </c>
      <c r="G3" s="52">
        <v>7</v>
      </c>
      <c r="H3" s="52">
        <v>6</v>
      </c>
      <c r="I3" s="52">
        <v>5</v>
      </c>
      <c r="J3" s="52">
        <v>4</v>
      </c>
      <c r="K3" s="52">
        <v>3</v>
      </c>
      <c r="L3" s="52">
        <v>2</v>
      </c>
      <c r="M3" s="52">
        <v>1</v>
      </c>
      <c r="N3" s="53">
        <v>0</v>
      </c>
      <c r="O3" s="54" t="s">
        <v>12</v>
      </c>
      <c r="P3" s="55" t="s">
        <v>11</v>
      </c>
      <c r="Q3" s="55" t="s">
        <v>22</v>
      </c>
      <c r="R3" s="56" t="s">
        <v>13</v>
      </c>
    </row>
    <row r="4" spans="1:18" ht="15.75">
      <c r="A4" s="57" t="str">
        <f>Prezentace!B6</f>
        <v>P</v>
      </c>
      <c r="B4" s="58" t="str">
        <f>Prezentace!C6</f>
        <v>Augstenová</v>
      </c>
      <c r="C4" s="79" t="str">
        <f>Prezentace!D6</f>
        <v>Šárka</v>
      </c>
      <c r="D4" s="13">
        <v>1</v>
      </c>
      <c r="E4" s="14">
        <v>4</v>
      </c>
      <c r="F4" s="14">
        <v>2</v>
      </c>
      <c r="G4" s="14">
        <v>2</v>
      </c>
      <c r="H4" s="14">
        <v>1</v>
      </c>
      <c r="I4" s="14"/>
      <c r="J4" s="14"/>
      <c r="K4" s="14"/>
      <c r="L4" s="14"/>
      <c r="M4" s="14"/>
      <c r="N4" s="15"/>
      <c r="O4" s="70">
        <f>SUM(D4:N4)</f>
        <v>10</v>
      </c>
      <c r="P4" s="128">
        <f>IF(C4=0,"©",IF(COUNTA(D4:I4)=0,"nebyl",IF((SUM(E4:O4)-AB4)&lt;0,"minus",(D4*10+E4*9+F4*8+G4*7+H4*6+I4*5+J4*4+K4*3+L4*2+M4*1+N4*0))))</f>
        <v>82</v>
      </c>
      <c r="Q4" s="72" t="str">
        <f aca="true" t="shared" si="0" ref="Q4:Q67">IF(P4="©","NE",IF(P4="nebyl","NE",IF(P4&gt;=98,"M",IF(P4&gt;=94,"I.",IF(P4&gt;=90,"II.",IF(P4&gt;=84,"III.","ne"))))))</f>
        <v>ne</v>
      </c>
      <c r="R4" s="61" t="s">
        <v>18</v>
      </c>
    </row>
    <row r="5" spans="1:18" ht="15.75">
      <c r="A5" s="62" t="str">
        <f>Prezentace!B7</f>
        <v>P</v>
      </c>
      <c r="B5" s="63" t="str">
        <f>Prezentace!C7</f>
        <v>Bečvář</v>
      </c>
      <c r="C5" s="80" t="str">
        <f>Prezentace!D7</f>
        <v>Josef</v>
      </c>
      <c r="D5" s="16">
        <v>1</v>
      </c>
      <c r="E5" s="17">
        <v>1</v>
      </c>
      <c r="F5" s="17">
        <v>4</v>
      </c>
      <c r="G5" s="17">
        <v>2</v>
      </c>
      <c r="H5" s="17">
        <v>1</v>
      </c>
      <c r="I5" s="17">
        <v>0</v>
      </c>
      <c r="J5" s="17"/>
      <c r="K5" s="17"/>
      <c r="L5" s="17"/>
      <c r="M5" s="17"/>
      <c r="N5" s="18">
        <v>1</v>
      </c>
      <c r="O5" s="73">
        <f aca="true" t="shared" si="1" ref="O5:O68">SUM(D5:N5)</f>
        <v>10</v>
      </c>
      <c r="P5" s="129">
        <f aca="true" t="shared" si="2" ref="P5:P68">IF(C5=0,"©",IF(COUNTA(D5:I5)=0,"nebyl",IF((SUM(E5:O5)-AB5)&lt;0,"minus",(D5*10+E5*9+F5*8+G5*7+H5*6+I5*5+J5*4+K5*3+L5*2+M5*1+N5*0))))</f>
        <v>71</v>
      </c>
      <c r="Q5" s="75" t="str">
        <f t="shared" si="0"/>
        <v>ne</v>
      </c>
      <c r="R5" s="61" t="s">
        <v>19</v>
      </c>
    </row>
    <row r="6" spans="1:18" ht="15.75">
      <c r="A6" s="62" t="str">
        <f>Prezentace!B8</f>
        <v>P</v>
      </c>
      <c r="B6" s="63" t="str">
        <f>Prezentace!C8</f>
        <v>Bočan</v>
      </c>
      <c r="C6" s="80" t="str">
        <f>Prezentace!D8</f>
        <v>Stanislav</v>
      </c>
      <c r="D6" s="16">
        <v>5</v>
      </c>
      <c r="E6" s="17">
        <v>4</v>
      </c>
      <c r="F6" s="17">
        <v>0</v>
      </c>
      <c r="G6" s="19">
        <v>0</v>
      </c>
      <c r="H6" s="19">
        <v>1</v>
      </c>
      <c r="I6" s="19"/>
      <c r="J6" s="19"/>
      <c r="K6" s="19"/>
      <c r="L6" s="19"/>
      <c r="M6" s="19"/>
      <c r="N6" s="20"/>
      <c r="O6" s="73">
        <f t="shared" si="1"/>
        <v>10</v>
      </c>
      <c r="P6" s="129">
        <f t="shared" si="2"/>
        <v>92</v>
      </c>
      <c r="Q6" s="75" t="str">
        <f t="shared" si="0"/>
        <v>II.</v>
      </c>
      <c r="R6" s="61" t="s">
        <v>20</v>
      </c>
    </row>
    <row r="7" spans="1:18" ht="15.75">
      <c r="A7" s="62" t="str">
        <f>Prezentace!B9</f>
        <v>P</v>
      </c>
      <c r="B7" s="63" t="str">
        <f>Prezentace!C9</f>
        <v>Čekal</v>
      </c>
      <c r="C7" s="80" t="str">
        <f>Prezentace!D9</f>
        <v>Josef</v>
      </c>
      <c r="D7" s="16">
        <v>3</v>
      </c>
      <c r="E7" s="17">
        <v>3</v>
      </c>
      <c r="F7" s="17">
        <v>3</v>
      </c>
      <c r="G7" s="19">
        <v>1</v>
      </c>
      <c r="H7" s="19"/>
      <c r="I7" s="19"/>
      <c r="J7" s="19"/>
      <c r="K7" s="19"/>
      <c r="L7" s="19"/>
      <c r="M7" s="19"/>
      <c r="N7" s="20"/>
      <c r="O7" s="73">
        <f t="shared" si="1"/>
        <v>10</v>
      </c>
      <c r="P7" s="129">
        <f t="shared" si="2"/>
        <v>88</v>
      </c>
      <c r="Q7" s="75" t="str">
        <f t="shared" si="0"/>
        <v>III.</v>
      </c>
      <c r="R7" s="61" t="s">
        <v>21</v>
      </c>
    </row>
    <row r="8" spans="1:17" ht="15.75">
      <c r="A8" s="62" t="str">
        <f>Prezentace!B10</f>
        <v>P</v>
      </c>
      <c r="B8" s="63" t="str">
        <f>Prezentace!C10</f>
        <v>Červenka</v>
      </c>
      <c r="C8" s="80" t="str">
        <f>Prezentace!D10</f>
        <v>Pavel</v>
      </c>
      <c r="D8" s="21">
        <v>9</v>
      </c>
      <c r="E8" s="19">
        <v>1</v>
      </c>
      <c r="F8" s="19"/>
      <c r="G8" s="19"/>
      <c r="H8" s="19"/>
      <c r="I8" s="19"/>
      <c r="J8" s="19"/>
      <c r="K8" s="19"/>
      <c r="L8" s="19"/>
      <c r="M8" s="19"/>
      <c r="N8" s="20"/>
      <c r="O8" s="73">
        <f t="shared" si="1"/>
        <v>10</v>
      </c>
      <c r="P8" s="129">
        <f t="shared" si="2"/>
        <v>99</v>
      </c>
      <c r="Q8" s="75" t="str">
        <f t="shared" si="0"/>
        <v>M</v>
      </c>
    </row>
    <row r="9" spans="1:17" ht="15.75">
      <c r="A9" s="62" t="str">
        <f>Prezentace!B11</f>
        <v>R</v>
      </c>
      <c r="B9" s="63" t="str">
        <f>Prezentace!C11</f>
        <v>Červenka</v>
      </c>
      <c r="C9" s="80" t="str">
        <f>Prezentace!D11</f>
        <v>Pavel</v>
      </c>
      <c r="D9" s="16">
        <v>5</v>
      </c>
      <c r="E9" s="17">
        <v>5</v>
      </c>
      <c r="F9" s="17"/>
      <c r="G9" s="19"/>
      <c r="H9" s="19"/>
      <c r="I9" s="19"/>
      <c r="J9" s="19"/>
      <c r="K9" s="19"/>
      <c r="L9" s="19"/>
      <c r="M9" s="19"/>
      <c r="N9" s="20"/>
      <c r="O9" s="73">
        <f t="shared" si="1"/>
        <v>10</v>
      </c>
      <c r="P9" s="129">
        <f t="shared" si="2"/>
        <v>95</v>
      </c>
      <c r="Q9" s="75" t="str">
        <f t="shared" si="0"/>
        <v>I.</v>
      </c>
    </row>
    <row r="10" spans="1:17" ht="15.75">
      <c r="A10" s="62" t="str">
        <f>Prezentace!B12</f>
        <v>P</v>
      </c>
      <c r="B10" s="63" t="str">
        <f>Prezentace!C12</f>
        <v>Čížek</v>
      </c>
      <c r="C10" s="80" t="str">
        <f>Prezentace!D12</f>
        <v>Václav</v>
      </c>
      <c r="D10" s="16">
        <v>7</v>
      </c>
      <c r="E10" s="17">
        <v>3</v>
      </c>
      <c r="F10" s="17"/>
      <c r="G10" s="17"/>
      <c r="H10" s="17"/>
      <c r="I10" s="17"/>
      <c r="J10" s="17"/>
      <c r="K10" s="17"/>
      <c r="L10" s="17"/>
      <c r="M10" s="17"/>
      <c r="N10" s="18"/>
      <c r="O10" s="73">
        <f t="shared" si="1"/>
        <v>10</v>
      </c>
      <c r="P10" s="129">
        <f t="shared" si="2"/>
        <v>97</v>
      </c>
      <c r="Q10" s="75" t="str">
        <f t="shared" si="0"/>
        <v>I.</v>
      </c>
    </row>
    <row r="11" spans="1:17" ht="15.75">
      <c r="A11" s="62" t="str">
        <f>Prezentace!B13</f>
        <v>P</v>
      </c>
      <c r="B11" s="63" t="str">
        <f>Prezentace!C13</f>
        <v>Dědič</v>
      </c>
      <c r="C11" s="80" t="str">
        <f>Prezentace!D13</f>
        <v>Vladimír</v>
      </c>
      <c r="D11" s="16">
        <v>7</v>
      </c>
      <c r="E11" s="17">
        <v>2</v>
      </c>
      <c r="F11" s="17">
        <v>0</v>
      </c>
      <c r="G11" s="17">
        <v>0</v>
      </c>
      <c r="H11" s="17">
        <v>1</v>
      </c>
      <c r="I11" s="17"/>
      <c r="J11" s="17"/>
      <c r="K11" s="17"/>
      <c r="L11" s="17"/>
      <c r="M11" s="17"/>
      <c r="N11" s="18"/>
      <c r="O11" s="73">
        <f t="shared" si="1"/>
        <v>10</v>
      </c>
      <c r="P11" s="129">
        <f t="shared" si="2"/>
        <v>94</v>
      </c>
      <c r="Q11" s="75" t="str">
        <f t="shared" si="0"/>
        <v>I.</v>
      </c>
    </row>
    <row r="12" spans="1:17" ht="15.75">
      <c r="A12" s="62" t="str">
        <f>Prezentace!B14</f>
        <v>P</v>
      </c>
      <c r="B12" s="63" t="str">
        <f>Prezentace!C14</f>
        <v>Dvořák</v>
      </c>
      <c r="C12" s="80" t="str">
        <f>Prezentace!D14</f>
        <v>Václav</v>
      </c>
      <c r="D12" s="16">
        <v>3</v>
      </c>
      <c r="E12" s="17">
        <v>6</v>
      </c>
      <c r="F12" s="17">
        <v>1</v>
      </c>
      <c r="G12" s="17"/>
      <c r="H12" s="17"/>
      <c r="I12" s="17"/>
      <c r="J12" s="17"/>
      <c r="K12" s="17"/>
      <c r="L12" s="17"/>
      <c r="M12" s="17"/>
      <c r="N12" s="18"/>
      <c r="O12" s="73">
        <f t="shared" si="1"/>
        <v>10</v>
      </c>
      <c r="P12" s="131">
        <f t="shared" si="2"/>
        <v>92</v>
      </c>
      <c r="Q12" s="75" t="str">
        <f t="shared" si="0"/>
        <v>II.</v>
      </c>
    </row>
    <row r="13" spans="1:17" ht="15.75">
      <c r="A13" s="62" t="str">
        <f>Prezentace!B15</f>
        <v>P</v>
      </c>
      <c r="B13" s="63" t="str">
        <f>Prezentace!C15</f>
        <v>Engelová</v>
      </c>
      <c r="C13" s="80" t="str">
        <f>Prezentace!D15</f>
        <v>Šárka</v>
      </c>
      <c r="D13" s="16">
        <v>1</v>
      </c>
      <c r="E13" s="17">
        <v>1</v>
      </c>
      <c r="F13" s="17">
        <v>3</v>
      </c>
      <c r="G13" s="17">
        <v>1</v>
      </c>
      <c r="H13" s="17">
        <v>1</v>
      </c>
      <c r="I13" s="17">
        <v>1</v>
      </c>
      <c r="J13" s="17"/>
      <c r="K13" s="17"/>
      <c r="L13" s="17"/>
      <c r="M13" s="17"/>
      <c r="N13" s="18">
        <v>2</v>
      </c>
      <c r="O13" s="73">
        <f t="shared" si="1"/>
        <v>10</v>
      </c>
      <c r="P13" s="129">
        <f t="shared" si="2"/>
        <v>61</v>
      </c>
      <c r="Q13" s="75" t="str">
        <f t="shared" si="0"/>
        <v>ne</v>
      </c>
    </row>
    <row r="14" spans="1:17" ht="15.75">
      <c r="A14" s="62" t="str">
        <f>Prezentace!B16</f>
        <v>P</v>
      </c>
      <c r="B14" s="63" t="str">
        <f>Prezentace!C16</f>
        <v>Fiala</v>
      </c>
      <c r="C14" s="80" t="str">
        <f>Prezentace!D16</f>
        <v>Miroslav</v>
      </c>
      <c r="D14" s="16">
        <v>3</v>
      </c>
      <c r="E14" s="17">
        <v>4</v>
      </c>
      <c r="F14" s="17">
        <v>3</v>
      </c>
      <c r="G14" s="17"/>
      <c r="H14" s="17"/>
      <c r="I14" s="17"/>
      <c r="J14" s="17"/>
      <c r="K14" s="17"/>
      <c r="L14" s="17"/>
      <c r="M14" s="17"/>
      <c r="N14" s="18"/>
      <c r="O14" s="73">
        <f t="shared" si="1"/>
        <v>10</v>
      </c>
      <c r="P14" s="129">
        <f t="shared" si="2"/>
        <v>90</v>
      </c>
      <c r="Q14" s="75" t="str">
        <f t="shared" si="0"/>
        <v>II.</v>
      </c>
    </row>
    <row r="15" spans="1:17" ht="15.75">
      <c r="A15" s="62" t="str">
        <f>Prezentace!B17</f>
        <v>P</v>
      </c>
      <c r="B15" s="63" t="str">
        <f>Prezentace!C17</f>
        <v>Florián</v>
      </c>
      <c r="C15" s="80" t="str">
        <f>Prezentace!D17</f>
        <v>Miroslav</v>
      </c>
      <c r="D15" s="16">
        <v>2</v>
      </c>
      <c r="E15" s="17">
        <v>1</v>
      </c>
      <c r="F15" s="17">
        <v>2</v>
      </c>
      <c r="G15" s="19">
        <v>4</v>
      </c>
      <c r="H15" s="19">
        <v>1</v>
      </c>
      <c r="I15" s="19"/>
      <c r="J15" s="19"/>
      <c r="K15" s="19"/>
      <c r="L15" s="19"/>
      <c r="M15" s="19"/>
      <c r="N15" s="20"/>
      <c r="O15" s="73">
        <f t="shared" si="1"/>
        <v>10</v>
      </c>
      <c r="P15" s="129">
        <f t="shared" si="2"/>
        <v>79</v>
      </c>
      <c r="Q15" s="75" t="str">
        <f t="shared" si="0"/>
        <v>ne</v>
      </c>
    </row>
    <row r="16" spans="1:17" ht="15.75">
      <c r="A16" s="62" t="str">
        <f>Prezentace!B18</f>
        <v>P</v>
      </c>
      <c r="B16" s="63" t="str">
        <f>Prezentace!C18</f>
        <v>Gažák</v>
      </c>
      <c r="C16" s="80" t="str">
        <f>Prezentace!D18</f>
        <v>Karel</v>
      </c>
      <c r="D16" s="16">
        <v>6</v>
      </c>
      <c r="E16" s="17">
        <v>4</v>
      </c>
      <c r="F16" s="17"/>
      <c r="G16" s="19"/>
      <c r="H16" s="19"/>
      <c r="I16" s="19"/>
      <c r="J16" s="19"/>
      <c r="K16" s="19"/>
      <c r="L16" s="19"/>
      <c r="M16" s="19"/>
      <c r="N16" s="20"/>
      <c r="O16" s="73">
        <f t="shared" si="1"/>
        <v>10</v>
      </c>
      <c r="P16" s="129">
        <f t="shared" si="2"/>
        <v>96</v>
      </c>
      <c r="Q16" s="75" t="str">
        <f t="shared" si="0"/>
        <v>I.</v>
      </c>
    </row>
    <row r="17" spans="1:17" ht="15.75">
      <c r="A17" s="62" t="str">
        <f>Prezentace!B19</f>
        <v>P</v>
      </c>
      <c r="B17" s="63" t="str">
        <f>Prezentace!C19</f>
        <v>Grill</v>
      </c>
      <c r="C17" s="80" t="str">
        <f>Prezentace!D19</f>
        <v>Karel</v>
      </c>
      <c r="D17" s="16">
        <v>4</v>
      </c>
      <c r="E17" s="17">
        <v>6</v>
      </c>
      <c r="F17" s="17"/>
      <c r="G17" s="19"/>
      <c r="H17" s="19"/>
      <c r="I17" s="19"/>
      <c r="J17" s="19"/>
      <c r="K17" s="19"/>
      <c r="L17" s="19"/>
      <c r="M17" s="19"/>
      <c r="N17" s="20"/>
      <c r="O17" s="73">
        <f t="shared" si="1"/>
        <v>10</v>
      </c>
      <c r="P17" s="129">
        <f t="shared" si="2"/>
        <v>94</v>
      </c>
      <c r="Q17" s="75" t="str">
        <f t="shared" si="0"/>
        <v>I.</v>
      </c>
    </row>
    <row r="18" spans="1:17" ht="15.75">
      <c r="A18" s="62" t="str">
        <f>Prezentace!B20</f>
        <v>P</v>
      </c>
      <c r="B18" s="63" t="str">
        <f>Prezentace!C20</f>
        <v>Hazmuka</v>
      </c>
      <c r="C18" s="80" t="str">
        <f>Prezentace!D20</f>
        <v>Radoslav</v>
      </c>
      <c r="D18" s="16">
        <v>4</v>
      </c>
      <c r="E18" s="17">
        <v>4</v>
      </c>
      <c r="F18" s="17">
        <v>2</v>
      </c>
      <c r="G18" s="19"/>
      <c r="H18" s="19"/>
      <c r="I18" s="19"/>
      <c r="J18" s="19"/>
      <c r="K18" s="19"/>
      <c r="L18" s="19"/>
      <c r="M18" s="19"/>
      <c r="N18" s="20"/>
      <c r="O18" s="73">
        <f t="shared" si="1"/>
        <v>10</v>
      </c>
      <c r="P18" s="129">
        <f t="shared" si="2"/>
        <v>92</v>
      </c>
      <c r="Q18" s="75" t="str">
        <f t="shared" si="0"/>
        <v>II.</v>
      </c>
    </row>
    <row r="19" spans="1:17" ht="15.75">
      <c r="A19" s="62" t="str">
        <f>Prezentace!B21</f>
        <v>R</v>
      </c>
      <c r="B19" s="63" t="str">
        <f>Prezentace!C21</f>
        <v>Hazmuka</v>
      </c>
      <c r="C19" s="80" t="str">
        <f>Prezentace!D21</f>
        <v>Radoslav</v>
      </c>
      <c r="D19" s="16">
        <v>5</v>
      </c>
      <c r="E19" s="17">
        <v>5</v>
      </c>
      <c r="F19" s="17"/>
      <c r="G19" s="19"/>
      <c r="H19" s="19"/>
      <c r="I19" s="19"/>
      <c r="J19" s="19"/>
      <c r="K19" s="19"/>
      <c r="L19" s="19"/>
      <c r="M19" s="19"/>
      <c r="N19" s="20"/>
      <c r="O19" s="73">
        <f t="shared" si="1"/>
        <v>10</v>
      </c>
      <c r="P19" s="129">
        <f t="shared" si="2"/>
        <v>95</v>
      </c>
      <c r="Q19" s="75" t="str">
        <f t="shared" si="0"/>
        <v>I.</v>
      </c>
    </row>
    <row r="20" spans="1:17" ht="15.75">
      <c r="A20" s="62" t="str">
        <f>Prezentace!B22</f>
        <v>P</v>
      </c>
      <c r="B20" s="63" t="str">
        <f>Prezentace!C22</f>
        <v>Jílek</v>
      </c>
      <c r="C20" s="80" t="str">
        <f>Prezentace!D22</f>
        <v>Milan</v>
      </c>
      <c r="D20" s="16">
        <v>2</v>
      </c>
      <c r="E20" s="17">
        <v>6</v>
      </c>
      <c r="F20" s="17">
        <v>0</v>
      </c>
      <c r="G20" s="19">
        <v>2</v>
      </c>
      <c r="H20" s="19"/>
      <c r="I20" s="19"/>
      <c r="J20" s="19"/>
      <c r="K20" s="19"/>
      <c r="L20" s="19"/>
      <c r="M20" s="19"/>
      <c r="N20" s="20"/>
      <c r="O20" s="73">
        <f t="shared" si="1"/>
        <v>10</v>
      </c>
      <c r="P20" s="129">
        <f t="shared" si="2"/>
        <v>88</v>
      </c>
      <c r="Q20" s="75" t="str">
        <f t="shared" si="0"/>
        <v>III.</v>
      </c>
    </row>
    <row r="21" spans="1:17" ht="15.75">
      <c r="A21" s="62" t="str">
        <f>Prezentace!B23</f>
        <v>R</v>
      </c>
      <c r="B21" s="63" t="str">
        <f>Prezentace!C23</f>
        <v>Jílek</v>
      </c>
      <c r="C21" s="80" t="str">
        <f>Prezentace!D23</f>
        <v>Milan</v>
      </c>
      <c r="D21" s="16">
        <v>2</v>
      </c>
      <c r="E21" s="17">
        <v>3</v>
      </c>
      <c r="F21" s="17">
        <v>5</v>
      </c>
      <c r="G21" s="19"/>
      <c r="H21" s="19"/>
      <c r="I21" s="19"/>
      <c r="J21" s="19"/>
      <c r="K21" s="19"/>
      <c r="L21" s="19"/>
      <c r="M21" s="19"/>
      <c r="N21" s="20"/>
      <c r="O21" s="73">
        <f t="shared" si="1"/>
        <v>10</v>
      </c>
      <c r="P21" s="129">
        <f t="shared" si="2"/>
        <v>87</v>
      </c>
      <c r="Q21" s="75" t="str">
        <f t="shared" si="0"/>
        <v>III.</v>
      </c>
    </row>
    <row r="22" spans="1:17" ht="15.75">
      <c r="A22" s="62" t="str">
        <f>Prezentace!B24</f>
        <v>P</v>
      </c>
      <c r="B22" s="63" t="str">
        <f>Prezentace!C24</f>
        <v>Jungwirth</v>
      </c>
      <c r="C22" s="80" t="str">
        <f>Prezentace!D24</f>
        <v>Jan</v>
      </c>
      <c r="D22" s="16">
        <v>5</v>
      </c>
      <c r="E22" s="17">
        <v>5</v>
      </c>
      <c r="F22" s="17"/>
      <c r="G22" s="19"/>
      <c r="H22" s="19"/>
      <c r="I22" s="19"/>
      <c r="J22" s="19"/>
      <c r="K22" s="19"/>
      <c r="L22" s="19"/>
      <c r="M22" s="19"/>
      <c r="N22" s="20"/>
      <c r="O22" s="73">
        <f t="shared" si="1"/>
        <v>10</v>
      </c>
      <c r="P22" s="129">
        <f t="shared" si="2"/>
        <v>95</v>
      </c>
      <c r="Q22" s="75" t="str">
        <f t="shared" si="0"/>
        <v>I.</v>
      </c>
    </row>
    <row r="23" spans="1:17" ht="15.75">
      <c r="A23" s="62" t="str">
        <f>Prezentace!B25</f>
        <v>R</v>
      </c>
      <c r="B23" s="63" t="str">
        <f>Prezentace!C25</f>
        <v>Jungwirth</v>
      </c>
      <c r="C23" s="80" t="str">
        <f>Prezentace!D25</f>
        <v>Jan</v>
      </c>
      <c r="D23" s="16">
        <v>8</v>
      </c>
      <c r="E23" s="17">
        <v>2</v>
      </c>
      <c r="F23" s="17"/>
      <c r="G23" s="19"/>
      <c r="H23" s="19"/>
      <c r="I23" s="19"/>
      <c r="J23" s="19"/>
      <c r="K23" s="19"/>
      <c r="L23" s="19"/>
      <c r="M23" s="19"/>
      <c r="N23" s="20"/>
      <c r="O23" s="73">
        <f t="shared" si="1"/>
        <v>10</v>
      </c>
      <c r="P23" s="129">
        <f t="shared" si="2"/>
        <v>98</v>
      </c>
      <c r="Q23" s="75" t="str">
        <f t="shared" si="0"/>
        <v>M</v>
      </c>
    </row>
    <row r="24" spans="1:17" ht="15.75">
      <c r="A24" s="62" t="str">
        <f>Prezentace!B26</f>
        <v>P</v>
      </c>
      <c r="B24" s="63" t="str">
        <f>Prezentace!C26</f>
        <v>Kališ</v>
      </c>
      <c r="C24" s="80" t="str">
        <f>Prezentace!D26</f>
        <v>Petr</v>
      </c>
      <c r="D24" s="16">
        <v>10</v>
      </c>
      <c r="E24" s="17"/>
      <c r="F24" s="17"/>
      <c r="G24" s="19"/>
      <c r="H24" s="19"/>
      <c r="I24" s="19"/>
      <c r="J24" s="19"/>
      <c r="K24" s="19"/>
      <c r="L24" s="19"/>
      <c r="M24" s="19"/>
      <c r="N24" s="20"/>
      <c r="O24" s="73">
        <f t="shared" si="1"/>
        <v>10</v>
      </c>
      <c r="P24" s="129">
        <f t="shared" si="2"/>
        <v>100</v>
      </c>
      <c r="Q24" s="75" t="str">
        <f t="shared" si="0"/>
        <v>M</v>
      </c>
    </row>
    <row r="25" spans="1:17" ht="15.75">
      <c r="A25" s="62" t="str">
        <f>Prezentace!B27</f>
        <v>R</v>
      </c>
      <c r="B25" s="63" t="str">
        <f>Prezentace!C27</f>
        <v>Kališ</v>
      </c>
      <c r="C25" s="80" t="str">
        <f>Prezentace!D27</f>
        <v>Petr</v>
      </c>
      <c r="D25" s="16">
        <v>6</v>
      </c>
      <c r="E25" s="17">
        <v>4</v>
      </c>
      <c r="F25" s="17"/>
      <c r="G25" s="19"/>
      <c r="H25" s="19"/>
      <c r="I25" s="19"/>
      <c r="J25" s="19"/>
      <c r="K25" s="19"/>
      <c r="L25" s="19"/>
      <c r="M25" s="19"/>
      <c r="N25" s="20"/>
      <c r="O25" s="73">
        <f t="shared" si="1"/>
        <v>10</v>
      </c>
      <c r="P25" s="129">
        <f t="shared" si="2"/>
        <v>96</v>
      </c>
      <c r="Q25" s="75" t="str">
        <f t="shared" si="0"/>
        <v>I.</v>
      </c>
    </row>
    <row r="26" spans="1:17" ht="15.75">
      <c r="A26" s="62" t="str">
        <f>Prezentace!B28</f>
        <v>P</v>
      </c>
      <c r="B26" s="63" t="str">
        <f>Prezentace!C28</f>
        <v>Kališová</v>
      </c>
      <c r="C26" s="80" t="str">
        <f>Prezentace!D28</f>
        <v>Monika</v>
      </c>
      <c r="D26" s="16">
        <v>5</v>
      </c>
      <c r="E26" s="17">
        <v>4</v>
      </c>
      <c r="F26" s="17">
        <v>0</v>
      </c>
      <c r="G26" s="19">
        <v>1</v>
      </c>
      <c r="H26" s="19"/>
      <c r="I26" s="19"/>
      <c r="J26" s="19"/>
      <c r="K26" s="19"/>
      <c r="L26" s="19"/>
      <c r="M26" s="19"/>
      <c r="N26" s="20"/>
      <c r="O26" s="73">
        <f t="shared" si="1"/>
        <v>10</v>
      </c>
      <c r="P26" s="129">
        <f t="shared" si="2"/>
        <v>93</v>
      </c>
      <c r="Q26" s="75" t="str">
        <f t="shared" si="0"/>
        <v>II.</v>
      </c>
    </row>
    <row r="27" spans="1:17" ht="15.75">
      <c r="A27" s="62" t="str">
        <f>Prezentace!B29</f>
        <v>R</v>
      </c>
      <c r="B27" s="63" t="str">
        <f>Prezentace!C29</f>
        <v>Kejř</v>
      </c>
      <c r="C27" s="80" t="str">
        <f>Prezentace!D29</f>
        <v>Jan</v>
      </c>
      <c r="D27" s="16">
        <v>1</v>
      </c>
      <c r="E27" s="17">
        <v>4</v>
      </c>
      <c r="F27" s="17">
        <v>3</v>
      </c>
      <c r="G27" s="19">
        <v>1</v>
      </c>
      <c r="H27" s="19"/>
      <c r="I27" s="19"/>
      <c r="J27" s="19"/>
      <c r="K27" s="19"/>
      <c r="L27" s="19"/>
      <c r="M27" s="19"/>
      <c r="N27" s="20">
        <v>1</v>
      </c>
      <c r="O27" s="73">
        <f t="shared" si="1"/>
        <v>10</v>
      </c>
      <c r="P27" s="129">
        <f t="shared" si="2"/>
        <v>77</v>
      </c>
      <c r="Q27" s="75" t="str">
        <f t="shared" si="0"/>
        <v>ne</v>
      </c>
    </row>
    <row r="28" spans="1:17" ht="15.75">
      <c r="A28" s="62" t="str">
        <f>Prezentace!B30</f>
        <v>P</v>
      </c>
      <c r="B28" s="63" t="str">
        <f>Prezentace!C30</f>
        <v>Kejř</v>
      </c>
      <c r="C28" s="80" t="str">
        <f>Prezentace!D30</f>
        <v>Karel</v>
      </c>
      <c r="D28" s="16">
        <v>5</v>
      </c>
      <c r="E28" s="17">
        <v>3</v>
      </c>
      <c r="F28" s="17">
        <v>2</v>
      </c>
      <c r="G28" s="19"/>
      <c r="H28" s="19"/>
      <c r="I28" s="19"/>
      <c r="J28" s="19"/>
      <c r="K28" s="19"/>
      <c r="L28" s="19"/>
      <c r="M28" s="19"/>
      <c r="N28" s="20"/>
      <c r="O28" s="73">
        <f t="shared" si="1"/>
        <v>10</v>
      </c>
      <c r="P28" s="129">
        <f t="shared" si="2"/>
        <v>93</v>
      </c>
      <c r="Q28" s="75" t="str">
        <f t="shared" si="0"/>
        <v>II.</v>
      </c>
    </row>
    <row r="29" spans="1:17" ht="15.75">
      <c r="A29" s="62" t="str">
        <f>Prezentace!B31</f>
        <v>P</v>
      </c>
      <c r="B29" s="63" t="str">
        <f>Prezentace!C31</f>
        <v>Koliasa</v>
      </c>
      <c r="C29" s="80" t="str">
        <f>Prezentace!D31</f>
        <v>Stanislav</v>
      </c>
      <c r="D29" s="16">
        <v>2</v>
      </c>
      <c r="E29" s="17">
        <v>3</v>
      </c>
      <c r="F29" s="17">
        <v>2</v>
      </c>
      <c r="G29" s="19">
        <v>2</v>
      </c>
      <c r="H29" s="19"/>
      <c r="I29" s="19"/>
      <c r="J29" s="19"/>
      <c r="K29" s="19"/>
      <c r="L29" s="19"/>
      <c r="M29" s="19"/>
      <c r="N29" s="20">
        <v>1</v>
      </c>
      <c r="O29" s="73">
        <f t="shared" si="1"/>
        <v>10</v>
      </c>
      <c r="P29" s="129">
        <f t="shared" si="2"/>
        <v>77</v>
      </c>
      <c r="Q29" s="75" t="str">
        <f t="shared" si="0"/>
        <v>ne</v>
      </c>
    </row>
    <row r="30" spans="1:17" ht="15.75">
      <c r="A30" s="62" t="str">
        <f>Prezentace!B32</f>
        <v>P</v>
      </c>
      <c r="B30" s="63" t="str">
        <f>Prezentace!C32</f>
        <v>Koma</v>
      </c>
      <c r="C30" s="80" t="str">
        <f>Prezentace!D32</f>
        <v>Juraj</v>
      </c>
      <c r="D30" s="16">
        <v>7</v>
      </c>
      <c r="E30" s="17">
        <v>0</v>
      </c>
      <c r="F30" s="17">
        <v>1</v>
      </c>
      <c r="G30" s="19">
        <v>0</v>
      </c>
      <c r="H30" s="19">
        <v>2</v>
      </c>
      <c r="I30" s="19"/>
      <c r="J30" s="19"/>
      <c r="K30" s="19"/>
      <c r="L30" s="19"/>
      <c r="M30" s="19"/>
      <c r="N30" s="20"/>
      <c r="O30" s="73">
        <f t="shared" si="1"/>
        <v>10</v>
      </c>
      <c r="P30" s="129">
        <f t="shared" si="2"/>
        <v>90</v>
      </c>
      <c r="Q30" s="75" t="str">
        <f t="shared" si="0"/>
        <v>II.</v>
      </c>
    </row>
    <row r="31" spans="1:17" ht="15.75">
      <c r="A31" s="62" t="str">
        <f>Prezentace!B33</f>
        <v>P</v>
      </c>
      <c r="B31" s="63" t="str">
        <f>Prezentace!C33</f>
        <v>Králík</v>
      </c>
      <c r="C31" s="80" t="str">
        <f>Prezentace!D33</f>
        <v>Aleš</v>
      </c>
      <c r="D31" s="16">
        <v>4</v>
      </c>
      <c r="E31" s="17">
        <v>5</v>
      </c>
      <c r="F31" s="17">
        <v>1</v>
      </c>
      <c r="G31" s="19"/>
      <c r="H31" s="19"/>
      <c r="I31" s="19"/>
      <c r="J31" s="19"/>
      <c r="K31" s="19"/>
      <c r="L31" s="19"/>
      <c r="M31" s="19"/>
      <c r="N31" s="20"/>
      <c r="O31" s="73">
        <f t="shared" si="1"/>
        <v>10</v>
      </c>
      <c r="P31" s="129">
        <f t="shared" si="2"/>
        <v>93</v>
      </c>
      <c r="Q31" s="75" t="str">
        <f t="shared" si="0"/>
        <v>II.</v>
      </c>
    </row>
    <row r="32" spans="1:17" ht="15.75">
      <c r="A32" s="62" t="str">
        <f>Prezentace!B34</f>
        <v>P</v>
      </c>
      <c r="B32" s="63" t="str">
        <f>Prezentace!C34</f>
        <v>Kraus</v>
      </c>
      <c r="C32" s="80" t="str">
        <f>Prezentace!D34</f>
        <v>Milan</v>
      </c>
      <c r="D32" s="16">
        <v>4</v>
      </c>
      <c r="E32" s="17">
        <v>5</v>
      </c>
      <c r="F32" s="17">
        <v>1</v>
      </c>
      <c r="G32" s="17"/>
      <c r="H32" s="17"/>
      <c r="I32" s="17"/>
      <c r="J32" s="19"/>
      <c r="K32" s="19"/>
      <c r="L32" s="19"/>
      <c r="M32" s="19"/>
      <c r="N32" s="20"/>
      <c r="O32" s="73">
        <f t="shared" si="1"/>
        <v>10</v>
      </c>
      <c r="P32" s="129">
        <f t="shared" si="2"/>
        <v>93</v>
      </c>
      <c r="Q32" s="75" t="str">
        <f t="shared" si="0"/>
        <v>II.</v>
      </c>
    </row>
    <row r="33" spans="1:17" ht="15.75">
      <c r="A33" s="62" t="str">
        <f>Prezentace!B35</f>
        <v>R</v>
      </c>
      <c r="B33" s="63" t="str">
        <f>Prezentace!C35</f>
        <v>Kraus</v>
      </c>
      <c r="C33" s="80" t="str">
        <f>Prezentace!D35</f>
        <v>Milan</v>
      </c>
      <c r="D33" s="16">
        <v>4</v>
      </c>
      <c r="E33" s="17">
        <v>2</v>
      </c>
      <c r="F33" s="17">
        <v>3</v>
      </c>
      <c r="G33" s="19">
        <v>0</v>
      </c>
      <c r="H33" s="19">
        <v>0</v>
      </c>
      <c r="I33" s="19">
        <v>0</v>
      </c>
      <c r="J33" s="19"/>
      <c r="K33" s="19"/>
      <c r="L33" s="19"/>
      <c r="M33" s="19"/>
      <c r="N33" s="20">
        <v>1</v>
      </c>
      <c r="O33" s="73">
        <f t="shared" si="1"/>
        <v>10</v>
      </c>
      <c r="P33" s="129">
        <f t="shared" si="2"/>
        <v>82</v>
      </c>
      <c r="Q33" s="75" t="str">
        <f t="shared" si="0"/>
        <v>ne</v>
      </c>
    </row>
    <row r="34" spans="1:17" ht="15.75">
      <c r="A34" s="62" t="str">
        <f>Prezentace!B36</f>
        <v>P</v>
      </c>
      <c r="B34" s="63" t="str">
        <f>Prezentace!C36</f>
        <v>Kubicová</v>
      </c>
      <c r="C34" s="80" t="str">
        <f>Prezentace!D36</f>
        <v>Lucie</v>
      </c>
      <c r="D34" s="16">
        <v>1</v>
      </c>
      <c r="E34" s="17">
        <v>2</v>
      </c>
      <c r="F34" s="17">
        <v>3</v>
      </c>
      <c r="G34" s="19">
        <v>3</v>
      </c>
      <c r="H34" s="19">
        <v>1</v>
      </c>
      <c r="I34" s="19"/>
      <c r="J34" s="19"/>
      <c r="K34" s="19"/>
      <c r="L34" s="19"/>
      <c r="M34" s="19"/>
      <c r="N34" s="20"/>
      <c r="O34" s="73">
        <f t="shared" si="1"/>
        <v>10</v>
      </c>
      <c r="P34" s="129">
        <f t="shared" si="2"/>
        <v>79</v>
      </c>
      <c r="Q34" s="75" t="str">
        <f t="shared" si="0"/>
        <v>ne</v>
      </c>
    </row>
    <row r="35" spans="1:17" ht="15.75">
      <c r="A35" s="62" t="str">
        <f>Prezentace!B37</f>
        <v>P</v>
      </c>
      <c r="B35" s="63" t="str">
        <f>Prezentace!C37</f>
        <v>Majer</v>
      </c>
      <c r="C35" s="80" t="str">
        <f>Prezentace!D37</f>
        <v>Oldřich</v>
      </c>
      <c r="D35" s="16">
        <v>2</v>
      </c>
      <c r="E35" s="17">
        <v>7</v>
      </c>
      <c r="F35" s="17">
        <v>1</v>
      </c>
      <c r="G35" s="19"/>
      <c r="H35" s="19"/>
      <c r="I35" s="19"/>
      <c r="J35" s="19"/>
      <c r="K35" s="19"/>
      <c r="L35" s="19"/>
      <c r="M35" s="19"/>
      <c r="N35" s="20"/>
      <c r="O35" s="73">
        <f t="shared" si="1"/>
        <v>10</v>
      </c>
      <c r="P35" s="129">
        <f t="shared" si="2"/>
        <v>91</v>
      </c>
      <c r="Q35" s="75" t="str">
        <f t="shared" si="0"/>
        <v>II.</v>
      </c>
    </row>
    <row r="36" spans="1:17" ht="15.75">
      <c r="A36" s="62" t="str">
        <f>Prezentace!B38</f>
        <v>R</v>
      </c>
      <c r="B36" s="63" t="str">
        <f>Prezentace!C38</f>
        <v>Majer</v>
      </c>
      <c r="C36" s="80" t="str">
        <f>Prezentace!D38</f>
        <v>Oldřich</v>
      </c>
      <c r="D36" s="16">
        <v>7</v>
      </c>
      <c r="E36" s="17">
        <v>3</v>
      </c>
      <c r="F36" s="17"/>
      <c r="G36" s="19"/>
      <c r="H36" s="19"/>
      <c r="I36" s="19"/>
      <c r="J36" s="19"/>
      <c r="K36" s="19"/>
      <c r="L36" s="19"/>
      <c r="M36" s="19"/>
      <c r="N36" s="20"/>
      <c r="O36" s="73">
        <f t="shared" si="1"/>
        <v>10</v>
      </c>
      <c r="P36" s="129">
        <f t="shared" si="2"/>
        <v>97</v>
      </c>
      <c r="Q36" s="75" t="str">
        <f t="shared" si="0"/>
        <v>I.</v>
      </c>
    </row>
    <row r="37" spans="1:17" ht="15.75">
      <c r="A37" s="62" t="str">
        <f>Prezentace!B39</f>
        <v>P</v>
      </c>
      <c r="B37" s="63" t="str">
        <f>Prezentace!C39</f>
        <v>Marek</v>
      </c>
      <c r="C37" s="80" t="str">
        <f>Prezentace!D39</f>
        <v>Jiří</v>
      </c>
      <c r="D37" s="16">
        <v>9</v>
      </c>
      <c r="E37" s="17">
        <v>1</v>
      </c>
      <c r="F37" s="17"/>
      <c r="G37" s="19"/>
      <c r="H37" s="19"/>
      <c r="I37" s="19"/>
      <c r="J37" s="19"/>
      <c r="K37" s="19"/>
      <c r="L37" s="19"/>
      <c r="M37" s="19"/>
      <c r="N37" s="20"/>
      <c r="O37" s="73">
        <f t="shared" si="1"/>
        <v>10</v>
      </c>
      <c r="P37" s="129">
        <f t="shared" si="2"/>
        <v>99</v>
      </c>
      <c r="Q37" s="75" t="str">
        <f t="shared" si="0"/>
        <v>M</v>
      </c>
    </row>
    <row r="38" spans="1:17" ht="15.75">
      <c r="A38" s="62" t="str">
        <f>Prezentace!B40</f>
        <v>P</v>
      </c>
      <c r="B38" s="63" t="str">
        <f>Prezentace!C40</f>
        <v>Michková</v>
      </c>
      <c r="C38" s="80" t="str">
        <f>Prezentace!D40</f>
        <v>Martina</v>
      </c>
      <c r="D38" s="16">
        <v>7</v>
      </c>
      <c r="E38" s="17">
        <v>1</v>
      </c>
      <c r="F38" s="17">
        <v>2</v>
      </c>
      <c r="G38" s="19"/>
      <c r="H38" s="19"/>
      <c r="I38" s="19"/>
      <c r="J38" s="19"/>
      <c r="K38" s="19"/>
      <c r="L38" s="19"/>
      <c r="M38" s="19"/>
      <c r="N38" s="20"/>
      <c r="O38" s="73">
        <f t="shared" si="1"/>
        <v>10</v>
      </c>
      <c r="P38" s="129">
        <f t="shared" si="2"/>
        <v>95</v>
      </c>
      <c r="Q38" s="75" t="str">
        <f t="shared" si="0"/>
        <v>I.</v>
      </c>
    </row>
    <row r="39" spans="1:17" ht="15.75">
      <c r="A39" s="62" t="str">
        <f>Prezentace!B41</f>
        <v>P</v>
      </c>
      <c r="B39" s="63" t="str">
        <f>Prezentace!C41</f>
        <v>Miler</v>
      </c>
      <c r="C39" s="80" t="str">
        <f>Prezentace!D41</f>
        <v>Zdeněk</v>
      </c>
      <c r="D39" s="16">
        <v>4</v>
      </c>
      <c r="E39" s="17">
        <v>5</v>
      </c>
      <c r="F39" s="17">
        <v>1</v>
      </c>
      <c r="G39" s="19"/>
      <c r="H39" s="19"/>
      <c r="I39" s="19"/>
      <c r="J39" s="19"/>
      <c r="K39" s="19"/>
      <c r="L39" s="19"/>
      <c r="M39" s="19"/>
      <c r="N39" s="20"/>
      <c r="O39" s="73">
        <f t="shared" si="1"/>
        <v>10</v>
      </c>
      <c r="P39" s="129">
        <f t="shared" si="2"/>
        <v>93</v>
      </c>
      <c r="Q39" s="75" t="str">
        <f t="shared" si="0"/>
        <v>II.</v>
      </c>
    </row>
    <row r="40" spans="1:17" ht="15.75">
      <c r="A40" s="62" t="str">
        <f>Prezentace!B42</f>
        <v>R</v>
      </c>
      <c r="B40" s="63" t="str">
        <f>Prezentace!C42</f>
        <v>Miler</v>
      </c>
      <c r="C40" s="80" t="str">
        <f>Prezentace!D42</f>
        <v>Zdeněk</v>
      </c>
      <c r="D40" s="16">
        <v>4</v>
      </c>
      <c r="E40" s="17">
        <v>5</v>
      </c>
      <c r="F40" s="17">
        <v>0</v>
      </c>
      <c r="G40" s="19">
        <v>1</v>
      </c>
      <c r="H40" s="19"/>
      <c r="I40" s="19"/>
      <c r="J40" s="19"/>
      <c r="K40" s="19"/>
      <c r="L40" s="19"/>
      <c r="M40" s="19"/>
      <c r="N40" s="20"/>
      <c r="O40" s="73">
        <f t="shared" si="1"/>
        <v>10</v>
      </c>
      <c r="P40" s="129">
        <f t="shared" si="2"/>
        <v>92</v>
      </c>
      <c r="Q40" s="75" t="str">
        <f t="shared" si="0"/>
        <v>II.</v>
      </c>
    </row>
    <row r="41" spans="1:17" ht="15.75">
      <c r="A41" s="62" t="str">
        <f>Prezentace!B43</f>
        <v>P</v>
      </c>
      <c r="B41" s="63" t="str">
        <f>Prezentace!C43</f>
        <v>Mužík st.</v>
      </c>
      <c r="C41" s="80" t="str">
        <f>Prezentace!D43</f>
        <v>Vladimír</v>
      </c>
      <c r="D41" s="16">
        <v>8</v>
      </c>
      <c r="E41" s="17">
        <v>2</v>
      </c>
      <c r="F41" s="17"/>
      <c r="G41" s="19"/>
      <c r="H41" s="19"/>
      <c r="I41" s="19"/>
      <c r="J41" s="19"/>
      <c r="K41" s="19"/>
      <c r="L41" s="19"/>
      <c r="M41" s="19"/>
      <c r="N41" s="20"/>
      <c r="O41" s="73">
        <f t="shared" si="1"/>
        <v>10</v>
      </c>
      <c r="P41" s="129">
        <f t="shared" si="2"/>
        <v>98</v>
      </c>
      <c r="Q41" s="75" t="str">
        <f t="shared" si="0"/>
        <v>M</v>
      </c>
    </row>
    <row r="42" spans="1:17" ht="15.75">
      <c r="A42" s="62" t="str">
        <f>Prezentace!B44</f>
        <v>R</v>
      </c>
      <c r="B42" s="63" t="str">
        <f>Prezentace!C44</f>
        <v>Mužík st.</v>
      </c>
      <c r="C42" s="80" t="str">
        <f>Prezentace!D44</f>
        <v>Vladimír</v>
      </c>
      <c r="D42" s="16">
        <v>4</v>
      </c>
      <c r="E42" s="17">
        <v>5</v>
      </c>
      <c r="F42" s="17">
        <v>1</v>
      </c>
      <c r="G42" s="19"/>
      <c r="H42" s="19"/>
      <c r="I42" s="19"/>
      <c r="J42" s="19"/>
      <c r="K42" s="19"/>
      <c r="L42" s="19"/>
      <c r="M42" s="19"/>
      <c r="N42" s="20"/>
      <c r="O42" s="73">
        <f t="shared" si="1"/>
        <v>10</v>
      </c>
      <c r="P42" s="129">
        <f t="shared" si="2"/>
        <v>93</v>
      </c>
      <c r="Q42" s="75" t="str">
        <f t="shared" si="0"/>
        <v>II.</v>
      </c>
    </row>
    <row r="43" spans="1:17" ht="15.75">
      <c r="A43" s="62" t="str">
        <f>Prezentace!B45</f>
        <v>P</v>
      </c>
      <c r="B43" s="63" t="str">
        <f>Prezentace!C45</f>
        <v>Mužík ml.</v>
      </c>
      <c r="C43" s="80" t="str">
        <f>Prezentace!D45</f>
        <v>Vladimír</v>
      </c>
      <c r="D43" s="16">
        <v>5</v>
      </c>
      <c r="E43" s="17">
        <v>3</v>
      </c>
      <c r="F43" s="17">
        <v>0</v>
      </c>
      <c r="G43" s="19">
        <v>2</v>
      </c>
      <c r="H43" s="19"/>
      <c r="I43" s="19"/>
      <c r="J43" s="19"/>
      <c r="K43" s="19"/>
      <c r="L43" s="19"/>
      <c r="M43" s="19"/>
      <c r="N43" s="20"/>
      <c r="O43" s="73">
        <f t="shared" si="1"/>
        <v>10</v>
      </c>
      <c r="P43" s="129">
        <f t="shared" si="2"/>
        <v>91</v>
      </c>
      <c r="Q43" s="75" t="str">
        <f t="shared" si="0"/>
        <v>II.</v>
      </c>
    </row>
    <row r="44" spans="1:17" ht="15.75">
      <c r="A44" s="62" t="str">
        <f>Prezentace!B46</f>
        <v>P</v>
      </c>
      <c r="B44" s="63" t="str">
        <f>Prezentace!C46</f>
        <v>Pakosta</v>
      </c>
      <c r="C44" s="80" t="str">
        <f>Prezentace!D46</f>
        <v>Karel</v>
      </c>
      <c r="D44" s="16">
        <v>7</v>
      </c>
      <c r="E44" s="17">
        <v>3</v>
      </c>
      <c r="F44" s="17"/>
      <c r="G44" s="19"/>
      <c r="H44" s="19"/>
      <c r="I44" s="19"/>
      <c r="J44" s="19"/>
      <c r="K44" s="19"/>
      <c r="L44" s="19"/>
      <c r="M44" s="19"/>
      <c r="N44" s="20"/>
      <c r="O44" s="73">
        <f t="shared" si="1"/>
        <v>10</v>
      </c>
      <c r="P44" s="129">
        <f t="shared" si="2"/>
        <v>97</v>
      </c>
      <c r="Q44" s="75" t="str">
        <f t="shared" si="0"/>
        <v>I.</v>
      </c>
    </row>
    <row r="45" spans="1:17" ht="15.75">
      <c r="A45" s="62" t="str">
        <f>Prezentace!B47</f>
        <v>P</v>
      </c>
      <c r="B45" s="63" t="str">
        <f>Prezentace!C47</f>
        <v>Pavelka</v>
      </c>
      <c r="C45" s="80" t="str">
        <f>Prezentace!D47</f>
        <v>Ivan</v>
      </c>
      <c r="D45" s="16">
        <v>3</v>
      </c>
      <c r="E45" s="17">
        <v>5</v>
      </c>
      <c r="F45" s="17">
        <v>2</v>
      </c>
      <c r="G45" s="19"/>
      <c r="H45" s="19"/>
      <c r="I45" s="19"/>
      <c r="J45" s="19"/>
      <c r="K45" s="19"/>
      <c r="L45" s="19"/>
      <c r="M45" s="19"/>
      <c r="N45" s="20"/>
      <c r="O45" s="73">
        <f t="shared" si="1"/>
        <v>10</v>
      </c>
      <c r="P45" s="129">
        <f t="shared" si="2"/>
        <v>91</v>
      </c>
      <c r="Q45" s="75" t="str">
        <f t="shared" si="0"/>
        <v>II.</v>
      </c>
    </row>
    <row r="46" spans="1:17" ht="15.75">
      <c r="A46" s="62" t="str">
        <f>Prezentace!B48</f>
        <v>R</v>
      </c>
      <c r="B46" s="63" t="str">
        <f>Prezentace!C48</f>
        <v>Pavelka</v>
      </c>
      <c r="C46" s="80" t="str">
        <f>Prezentace!D48</f>
        <v>Ivan</v>
      </c>
      <c r="D46" s="16">
        <v>2</v>
      </c>
      <c r="E46" s="17">
        <v>5</v>
      </c>
      <c r="F46" s="17">
        <v>3</v>
      </c>
      <c r="G46" s="19"/>
      <c r="H46" s="19"/>
      <c r="I46" s="19"/>
      <c r="J46" s="19"/>
      <c r="K46" s="19"/>
      <c r="L46" s="19"/>
      <c r="M46" s="19"/>
      <c r="N46" s="20"/>
      <c r="O46" s="73">
        <f t="shared" si="1"/>
        <v>10</v>
      </c>
      <c r="P46" s="129">
        <f t="shared" si="2"/>
        <v>89</v>
      </c>
      <c r="Q46" s="75" t="str">
        <f t="shared" si="0"/>
        <v>III.</v>
      </c>
    </row>
    <row r="47" spans="1:17" ht="15.75">
      <c r="A47" s="62" t="str">
        <f>Prezentace!B49</f>
        <v>P</v>
      </c>
      <c r="B47" s="63" t="str">
        <f>Prezentace!C49</f>
        <v>Pětivlas</v>
      </c>
      <c r="C47" s="80" t="str">
        <f>Prezentace!D49</f>
        <v>David</v>
      </c>
      <c r="D47" s="16">
        <v>5</v>
      </c>
      <c r="E47" s="17">
        <v>5</v>
      </c>
      <c r="F47" s="17"/>
      <c r="G47" s="19"/>
      <c r="H47" s="19"/>
      <c r="I47" s="19"/>
      <c r="J47" s="19"/>
      <c r="K47" s="19"/>
      <c r="L47" s="19"/>
      <c r="M47" s="19"/>
      <c r="N47" s="20"/>
      <c r="O47" s="73">
        <f t="shared" si="1"/>
        <v>10</v>
      </c>
      <c r="P47" s="129">
        <f t="shared" si="2"/>
        <v>95</v>
      </c>
      <c r="Q47" s="75" t="str">
        <f t="shared" si="0"/>
        <v>I.</v>
      </c>
    </row>
    <row r="48" spans="1:17" ht="15.75">
      <c r="A48" s="62" t="str">
        <f>Prezentace!B50</f>
        <v>P</v>
      </c>
      <c r="B48" s="63" t="str">
        <f>Prezentace!C50</f>
        <v>Plecer</v>
      </c>
      <c r="C48" s="80" t="str">
        <f>Prezentace!D50</f>
        <v>Josef</v>
      </c>
      <c r="D48" s="16">
        <v>1</v>
      </c>
      <c r="E48" s="17">
        <v>6</v>
      </c>
      <c r="F48" s="17">
        <v>3</v>
      </c>
      <c r="G48" s="19"/>
      <c r="H48" s="19"/>
      <c r="I48" s="19"/>
      <c r="J48" s="19"/>
      <c r="K48" s="19"/>
      <c r="L48" s="19"/>
      <c r="M48" s="19"/>
      <c r="N48" s="20"/>
      <c r="O48" s="73">
        <f t="shared" si="1"/>
        <v>10</v>
      </c>
      <c r="P48" s="129">
        <f t="shared" si="2"/>
        <v>88</v>
      </c>
      <c r="Q48" s="75" t="str">
        <f t="shared" si="0"/>
        <v>III.</v>
      </c>
    </row>
    <row r="49" spans="1:17" ht="15.75">
      <c r="A49" s="62" t="str">
        <f>Prezentace!B51</f>
        <v>R</v>
      </c>
      <c r="B49" s="63" t="str">
        <f>Prezentace!C51</f>
        <v>Plecer</v>
      </c>
      <c r="C49" s="80" t="str">
        <f>Prezentace!D51</f>
        <v>Josef</v>
      </c>
      <c r="D49" s="16">
        <v>5</v>
      </c>
      <c r="E49" s="17">
        <v>4</v>
      </c>
      <c r="F49" s="17">
        <v>0</v>
      </c>
      <c r="G49" s="19">
        <v>1</v>
      </c>
      <c r="H49" s="19"/>
      <c r="I49" s="19"/>
      <c r="J49" s="19"/>
      <c r="K49" s="19"/>
      <c r="L49" s="19"/>
      <c r="M49" s="19"/>
      <c r="N49" s="20"/>
      <c r="O49" s="73">
        <f t="shared" si="1"/>
        <v>10</v>
      </c>
      <c r="P49" s="129">
        <f t="shared" si="2"/>
        <v>93</v>
      </c>
      <c r="Q49" s="75" t="str">
        <f t="shared" si="0"/>
        <v>II.</v>
      </c>
    </row>
    <row r="50" spans="1:17" ht="15.75">
      <c r="A50" s="62" t="str">
        <f>Prezentace!B52</f>
        <v>P</v>
      </c>
      <c r="B50" s="63" t="str">
        <f>Prezentace!C52</f>
        <v>Pomyje</v>
      </c>
      <c r="C50" s="80" t="str">
        <f>Prezentace!D52</f>
        <v>Jaroslav</v>
      </c>
      <c r="D50" s="16">
        <v>2</v>
      </c>
      <c r="E50" s="17">
        <v>3</v>
      </c>
      <c r="F50" s="17">
        <v>5</v>
      </c>
      <c r="G50" s="19"/>
      <c r="H50" s="19"/>
      <c r="I50" s="19"/>
      <c r="J50" s="19"/>
      <c r="K50" s="19"/>
      <c r="L50" s="19"/>
      <c r="M50" s="19"/>
      <c r="N50" s="20"/>
      <c r="O50" s="73">
        <f t="shared" si="1"/>
        <v>10</v>
      </c>
      <c r="P50" s="129">
        <f t="shared" si="2"/>
        <v>87</v>
      </c>
      <c r="Q50" s="75" t="str">
        <f t="shared" si="0"/>
        <v>III.</v>
      </c>
    </row>
    <row r="51" spans="1:17" ht="15.75">
      <c r="A51" s="62" t="str">
        <f>Prezentace!B53</f>
        <v>P</v>
      </c>
      <c r="B51" s="63" t="str">
        <f>Prezentace!C53</f>
        <v>Rendl</v>
      </c>
      <c r="C51" s="80" t="str">
        <f>Prezentace!D53</f>
        <v>Josef</v>
      </c>
      <c r="D51" s="16">
        <v>10</v>
      </c>
      <c r="E51" s="17"/>
      <c r="F51" s="17"/>
      <c r="G51" s="19"/>
      <c r="H51" s="19"/>
      <c r="I51" s="19"/>
      <c r="J51" s="19"/>
      <c r="K51" s="19"/>
      <c r="L51" s="19"/>
      <c r="M51" s="19"/>
      <c r="N51" s="20"/>
      <c r="O51" s="73">
        <f t="shared" si="1"/>
        <v>10</v>
      </c>
      <c r="P51" s="129">
        <f t="shared" si="2"/>
        <v>100</v>
      </c>
      <c r="Q51" s="75" t="str">
        <f t="shared" si="0"/>
        <v>M</v>
      </c>
    </row>
    <row r="52" spans="1:17" ht="15.75">
      <c r="A52" s="62" t="str">
        <f>Prezentace!B54</f>
        <v>R</v>
      </c>
      <c r="B52" s="63" t="str">
        <f>Prezentace!C54</f>
        <v>Rendl</v>
      </c>
      <c r="C52" s="80" t="str">
        <f>Prezentace!D54</f>
        <v>Josef</v>
      </c>
      <c r="D52" s="16">
        <v>8</v>
      </c>
      <c r="E52" s="17">
        <v>2</v>
      </c>
      <c r="F52" s="17"/>
      <c r="G52" s="19"/>
      <c r="H52" s="19"/>
      <c r="I52" s="19"/>
      <c r="J52" s="19"/>
      <c r="K52" s="19"/>
      <c r="L52" s="19"/>
      <c r="M52" s="19"/>
      <c r="N52" s="20"/>
      <c r="O52" s="73">
        <f t="shared" si="1"/>
        <v>10</v>
      </c>
      <c r="P52" s="129">
        <f t="shared" si="2"/>
        <v>98</v>
      </c>
      <c r="Q52" s="75" t="str">
        <f t="shared" si="0"/>
        <v>M</v>
      </c>
    </row>
    <row r="53" spans="1:17" ht="15.75">
      <c r="A53" s="62" t="str">
        <f>Prezentace!B55</f>
        <v>P</v>
      </c>
      <c r="B53" s="63" t="str">
        <f>Prezentace!C55</f>
        <v>Rendl</v>
      </c>
      <c r="C53" s="80" t="str">
        <f>Prezentace!D55</f>
        <v>Pavel</v>
      </c>
      <c r="D53" s="16">
        <v>4</v>
      </c>
      <c r="E53" s="17">
        <v>6</v>
      </c>
      <c r="F53" s="17"/>
      <c r="G53" s="19"/>
      <c r="H53" s="19"/>
      <c r="I53" s="19"/>
      <c r="J53" s="19"/>
      <c r="K53" s="19"/>
      <c r="L53" s="19"/>
      <c r="M53" s="19"/>
      <c r="N53" s="20"/>
      <c r="O53" s="73">
        <f t="shared" si="1"/>
        <v>10</v>
      </c>
      <c r="P53" s="129">
        <f t="shared" si="2"/>
        <v>94</v>
      </c>
      <c r="Q53" s="75" t="str">
        <f t="shared" si="0"/>
        <v>I.</v>
      </c>
    </row>
    <row r="54" spans="1:17" ht="15.75">
      <c r="A54" s="62" t="str">
        <f>Prezentace!B56</f>
        <v>R</v>
      </c>
      <c r="B54" s="63" t="str">
        <f>Prezentace!C56</f>
        <v>Rendl</v>
      </c>
      <c r="C54" s="80" t="str">
        <f>Prezentace!D56</f>
        <v>Pavel</v>
      </c>
      <c r="D54" s="16">
        <v>7</v>
      </c>
      <c r="E54" s="17">
        <v>3</v>
      </c>
      <c r="F54" s="17"/>
      <c r="G54" s="19"/>
      <c r="H54" s="19"/>
      <c r="I54" s="19"/>
      <c r="J54" s="19"/>
      <c r="K54" s="19"/>
      <c r="L54" s="19"/>
      <c r="M54" s="19"/>
      <c r="N54" s="20"/>
      <c r="O54" s="73">
        <f t="shared" si="1"/>
        <v>10</v>
      </c>
      <c r="P54" s="129">
        <f t="shared" si="2"/>
        <v>97</v>
      </c>
      <c r="Q54" s="75" t="str">
        <f t="shared" si="0"/>
        <v>I.</v>
      </c>
    </row>
    <row r="55" spans="1:17" ht="15.75">
      <c r="A55" s="62" t="str">
        <f>Prezentace!B57</f>
        <v>P</v>
      </c>
      <c r="B55" s="63" t="str">
        <f>Prezentace!C57</f>
        <v>Řeháček</v>
      </c>
      <c r="C55" s="80" t="str">
        <f>Prezentace!D57</f>
        <v>Radek</v>
      </c>
      <c r="D55" s="16">
        <v>3</v>
      </c>
      <c r="E55" s="17">
        <v>3</v>
      </c>
      <c r="F55" s="17">
        <v>3</v>
      </c>
      <c r="G55" s="19">
        <v>1</v>
      </c>
      <c r="H55" s="19"/>
      <c r="I55" s="19"/>
      <c r="J55" s="19"/>
      <c r="K55" s="19"/>
      <c r="L55" s="19"/>
      <c r="M55" s="19"/>
      <c r="N55" s="20"/>
      <c r="O55" s="73">
        <f t="shared" si="1"/>
        <v>10</v>
      </c>
      <c r="P55" s="129">
        <f t="shared" si="2"/>
        <v>88</v>
      </c>
      <c r="Q55" s="75" t="str">
        <f t="shared" si="0"/>
        <v>III.</v>
      </c>
    </row>
    <row r="56" spans="1:17" ht="15.75">
      <c r="A56" s="62" t="str">
        <f>Prezentace!B58</f>
        <v>P</v>
      </c>
      <c r="B56" s="63" t="str">
        <f>Prezentace!C58</f>
        <v>Sluka</v>
      </c>
      <c r="C56" s="80" t="str">
        <f>Prezentace!D58</f>
        <v>Jiří</v>
      </c>
      <c r="D56" s="16">
        <v>4</v>
      </c>
      <c r="E56" s="17">
        <v>4</v>
      </c>
      <c r="F56" s="17">
        <v>2</v>
      </c>
      <c r="G56" s="19"/>
      <c r="H56" s="19"/>
      <c r="I56" s="19"/>
      <c r="J56" s="19"/>
      <c r="K56" s="19"/>
      <c r="L56" s="19"/>
      <c r="M56" s="19"/>
      <c r="N56" s="20"/>
      <c r="O56" s="73">
        <f t="shared" si="1"/>
        <v>10</v>
      </c>
      <c r="P56" s="129">
        <f t="shared" si="2"/>
        <v>92</v>
      </c>
      <c r="Q56" s="75" t="str">
        <f t="shared" si="0"/>
        <v>II.</v>
      </c>
    </row>
    <row r="57" spans="1:17" ht="15.75">
      <c r="A57" s="62" t="str">
        <f>Prezentace!B59</f>
        <v>P</v>
      </c>
      <c r="B57" s="63" t="str">
        <f>Prezentace!C59</f>
        <v>Švarc</v>
      </c>
      <c r="C57" s="80" t="str">
        <f>Prezentace!D59</f>
        <v>Vlastimil</v>
      </c>
      <c r="D57" s="16">
        <v>6</v>
      </c>
      <c r="E57" s="17">
        <v>3</v>
      </c>
      <c r="F57" s="17">
        <v>1</v>
      </c>
      <c r="G57" s="19"/>
      <c r="H57" s="19"/>
      <c r="I57" s="19"/>
      <c r="J57" s="19"/>
      <c r="K57" s="19"/>
      <c r="L57" s="19"/>
      <c r="M57" s="19"/>
      <c r="N57" s="20"/>
      <c r="O57" s="73">
        <f t="shared" si="1"/>
        <v>10</v>
      </c>
      <c r="P57" s="129">
        <f t="shared" si="2"/>
        <v>95</v>
      </c>
      <c r="Q57" s="75" t="str">
        <f t="shared" si="0"/>
        <v>I.</v>
      </c>
    </row>
    <row r="58" spans="1:17" ht="15.75">
      <c r="A58" s="62" t="str">
        <f>Prezentace!B60</f>
        <v>R</v>
      </c>
      <c r="B58" s="63" t="str">
        <f>Prezentace!C60</f>
        <v>Švarc</v>
      </c>
      <c r="C58" s="80" t="str">
        <f>Prezentace!D60</f>
        <v>Vlastimil</v>
      </c>
      <c r="D58" s="16">
        <v>5</v>
      </c>
      <c r="E58" s="17">
        <v>5</v>
      </c>
      <c r="F58" s="17"/>
      <c r="G58" s="19"/>
      <c r="H58" s="19"/>
      <c r="I58" s="19"/>
      <c r="J58" s="19"/>
      <c r="K58" s="19"/>
      <c r="L58" s="19"/>
      <c r="M58" s="19"/>
      <c r="N58" s="20"/>
      <c r="O58" s="73">
        <f t="shared" si="1"/>
        <v>10</v>
      </c>
      <c r="P58" s="129">
        <f t="shared" si="2"/>
        <v>95</v>
      </c>
      <c r="Q58" s="75" t="str">
        <f t="shared" si="0"/>
        <v>I.</v>
      </c>
    </row>
    <row r="59" spans="1:17" ht="15.75">
      <c r="A59" s="62" t="str">
        <f>Prezentace!B61</f>
        <v>P</v>
      </c>
      <c r="B59" s="63" t="str">
        <f>Prezentace!C61</f>
        <v>Švarc ml.</v>
      </c>
      <c r="C59" s="80" t="str">
        <f>Prezentace!D61</f>
        <v>Vlastimil</v>
      </c>
      <c r="D59" s="16">
        <v>8</v>
      </c>
      <c r="E59" s="17">
        <v>2</v>
      </c>
      <c r="F59" s="17"/>
      <c r="G59" s="19"/>
      <c r="H59" s="19"/>
      <c r="I59" s="19"/>
      <c r="J59" s="19"/>
      <c r="K59" s="19"/>
      <c r="L59" s="19"/>
      <c r="M59" s="19"/>
      <c r="N59" s="20"/>
      <c r="O59" s="73">
        <f t="shared" si="1"/>
        <v>10</v>
      </c>
      <c r="P59" s="129">
        <f t="shared" si="2"/>
        <v>98</v>
      </c>
      <c r="Q59" s="75" t="str">
        <f t="shared" si="0"/>
        <v>M</v>
      </c>
    </row>
    <row r="60" spans="1:17" ht="15.75">
      <c r="A60" s="62" t="str">
        <f>Prezentace!B62</f>
        <v>R</v>
      </c>
      <c r="B60" s="63" t="str">
        <f>Prezentace!C62</f>
        <v>Švarc ml.</v>
      </c>
      <c r="C60" s="80" t="str">
        <f>Prezentace!D62</f>
        <v>Vlastimil</v>
      </c>
      <c r="D60" s="16">
        <v>7</v>
      </c>
      <c r="E60" s="17">
        <v>3</v>
      </c>
      <c r="F60" s="17"/>
      <c r="G60" s="19"/>
      <c r="H60" s="19"/>
      <c r="I60" s="19"/>
      <c r="J60" s="19"/>
      <c r="K60" s="19"/>
      <c r="L60" s="19"/>
      <c r="M60" s="19"/>
      <c r="N60" s="20"/>
      <c r="O60" s="73">
        <f t="shared" si="1"/>
        <v>10</v>
      </c>
      <c r="P60" s="129">
        <f t="shared" si="2"/>
        <v>97</v>
      </c>
      <c r="Q60" s="75" t="str">
        <f t="shared" si="0"/>
        <v>I.</v>
      </c>
    </row>
    <row r="61" spans="1:17" ht="15.75">
      <c r="A61" s="62" t="str">
        <f>Prezentace!B63</f>
        <v>P</v>
      </c>
      <c r="B61" s="63" t="str">
        <f>Prezentace!C63</f>
        <v>Taubr</v>
      </c>
      <c r="C61" s="80" t="str">
        <f>Prezentace!D63</f>
        <v>Pavel</v>
      </c>
      <c r="D61" s="16">
        <v>4</v>
      </c>
      <c r="E61" s="17">
        <v>3</v>
      </c>
      <c r="F61" s="17">
        <v>2</v>
      </c>
      <c r="G61" s="19">
        <v>1</v>
      </c>
      <c r="H61" s="19"/>
      <c r="I61" s="19"/>
      <c r="J61" s="19"/>
      <c r="K61" s="19"/>
      <c r="L61" s="19"/>
      <c r="M61" s="19"/>
      <c r="N61" s="20"/>
      <c r="O61" s="73">
        <f t="shared" si="1"/>
        <v>10</v>
      </c>
      <c r="P61" s="129">
        <f t="shared" si="2"/>
        <v>90</v>
      </c>
      <c r="Q61" s="75" t="str">
        <f t="shared" si="0"/>
        <v>II.</v>
      </c>
    </row>
    <row r="62" spans="1:17" ht="15.75">
      <c r="A62" s="62" t="str">
        <f>Prezentace!B64</f>
        <v>P</v>
      </c>
      <c r="B62" s="63" t="str">
        <f>Prezentace!C64</f>
        <v>Teringl</v>
      </c>
      <c r="C62" s="80" t="str">
        <f>Prezentace!D64</f>
        <v>Miroslav</v>
      </c>
      <c r="D62" s="16">
        <v>7</v>
      </c>
      <c r="E62" s="17">
        <v>3</v>
      </c>
      <c r="F62" s="17"/>
      <c r="G62" s="19"/>
      <c r="H62" s="19"/>
      <c r="I62" s="19"/>
      <c r="J62" s="19"/>
      <c r="K62" s="19"/>
      <c r="L62" s="19"/>
      <c r="M62" s="19"/>
      <c r="N62" s="20"/>
      <c r="O62" s="73">
        <f t="shared" si="1"/>
        <v>10</v>
      </c>
      <c r="P62" s="129">
        <f t="shared" si="2"/>
        <v>97</v>
      </c>
      <c r="Q62" s="75" t="str">
        <f t="shared" si="0"/>
        <v>I.</v>
      </c>
    </row>
    <row r="63" spans="1:17" ht="15.75">
      <c r="A63" s="62" t="str">
        <f>Prezentace!B65</f>
        <v>P</v>
      </c>
      <c r="B63" s="63" t="str">
        <f>Prezentace!C65</f>
        <v>Trnka</v>
      </c>
      <c r="C63" s="80" t="str">
        <f>Prezentace!D65</f>
        <v>Jan</v>
      </c>
      <c r="D63" s="16">
        <v>2</v>
      </c>
      <c r="E63" s="17">
        <v>6</v>
      </c>
      <c r="F63" s="17">
        <v>2</v>
      </c>
      <c r="G63" s="19"/>
      <c r="H63" s="19"/>
      <c r="I63" s="19"/>
      <c r="J63" s="19"/>
      <c r="K63" s="19"/>
      <c r="L63" s="19"/>
      <c r="M63" s="19"/>
      <c r="N63" s="20"/>
      <c r="O63" s="73">
        <f t="shared" si="1"/>
        <v>10</v>
      </c>
      <c r="P63" s="129">
        <f t="shared" si="2"/>
        <v>90</v>
      </c>
      <c r="Q63" s="75" t="str">
        <f t="shared" si="0"/>
        <v>II.</v>
      </c>
    </row>
    <row r="64" spans="1:17" ht="15.75">
      <c r="A64" s="62" t="str">
        <f>Prezentace!B66</f>
        <v>P</v>
      </c>
      <c r="B64" s="63" t="str">
        <f>Prezentace!C66</f>
        <v>Vašíček</v>
      </c>
      <c r="C64" s="80" t="str">
        <f>Prezentace!D66</f>
        <v>Karel</v>
      </c>
      <c r="D64" s="16">
        <v>2</v>
      </c>
      <c r="E64" s="17">
        <v>5</v>
      </c>
      <c r="F64" s="17">
        <v>2</v>
      </c>
      <c r="G64" s="19">
        <v>1</v>
      </c>
      <c r="H64" s="19"/>
      <c r="I64" s="19"/>
      <c r="J64" s="19"/>
      <c r="K64" s="19"/>
      <c r="L64" s="19"/>
      <c r="M64" s="19"/>
      <c r="N64" s="20"/>
      <c r="O64" s="73">
        <f t="shared" si="1"/>
        <v>10</v>
      </c>
      <c r="P64" s="129">
        <f t="shared" si="2"/>
        <v>88</v>
      </c>
      <c r="Q64" s="75" t="str">
        <f t="shared" si="0"/>
        <v>III.</v>
      </c>
    </row>
    <row r="65" spans="1:18" ht="15.75">
      <c r="A65" s="62" t="str">
        <f>Prezentace!B67</f>
        <v>P</v>
      </c>
      <c r="B65" s="63" t="str">
        <f>Prezentace!C67</f>
        <v>Vejslík</v>
      </c>
      <c r="C65" s="80" t="str">
        <f>Prezentace!D67</f>
        <v>Vladimír</v>
      </c>
      <c r="D65" s="16">
        <v>6</v>
      </c>
      <c r="E65" s="17">
        <v>3</v>
      </c>
      <c r="F65" s="17">
        <v>1</v>
      </c>
      <c r="G65" s="19"/>
      <c r="H65" s="19"/>
      <c r="I65" s="19"/>
      <c r="J65" s="19"/>
      <c r="K65" s="19"/>
      <c r="L65" s="19"/>
      <c r="M65" s="19"/>
      <c r="N65" s="20"/>
      <c r="O65" s="73">
        <f t="shared" si="1"/>
        <v>10</v>
      </c>
      <c r="P65" s="129">
        <f>IF(C65=0,"©",IF(COUNTA(D65:I65)=0,"nebyl",IF((SUM(E65:O65)-AB65)&lt;0,"minus",(D65*10+E65*9+F65*8+G65*7+H65*6+I65*5+J65*4+K65*3+L65*2+M65*1+N65*0))))-2</f>
        <v>93</v>
      </c>
      <c r="Q65" s="75" t="str">
        <f t="shared" si="0"/>
        <v>II.</v>
      </c>
      <c r="R65" s="170">
        <v>-2</v>
      </c>
    </row>
    <row r="66" spans="1:17" ht="15.75">
      <c r="A66" s="62" t="str">
        <f>Prezentace!B68</f>
        <v>P</v>
      </c>
      <c r="B66" s="63" t="str">
        <f>Prezentace!C68</f>
        <v>Zajíček</v>
      </c>
      <c r="C66" s="80" t="str">
        <f>Prezentace!D68</f>
        <v>Jan</v>
      </c>
      <c r="D66" s="16">
        <v>2</v>
      </c>
      <c r="E66" s="17">
        <v>3</v>
      </c>
      <c r="F66" s="17">
        <v>2</v>
      </c>
      <c r="G66" s="19">
        <v>1</v>
      </c>
      <c r="H66" s="19">
        <v>1</v>
      </c>
      <c r="I66" s="19">
        <v>0</v>
      </c>
      <c r="J66" s="19"/>
      <c r="K66" s="19"/>
      <c r="L66" s="19"/>
      <c r="M66" s="19"/>
      <c r="N66" s="20">
        <v>1</v>
      </c>
      <c r="O66" s="73">
        <f t="shared" si="1"/>
        <v>10</v>
      </c>
      <c r="P66" s="129">
        <f t="shared" si="2"/>
        <v>76</v>
      </c>
      <c r="Q66" s="75" t="str">
        <f t="shared" si="0"/>
        <v>ne</v>
      </c>
    </row>
    <row r="67" spans="1:17" ht="15.75">
      <c r="A67" s="62" t="str">
        <f>Prezentace!B69</f>
        <v>R</v>
      </c>
      <c r="B67" s="63" t="str">
        <f>Prezentace!C69</f>
        <v>Zajíček</v>
      </c>
      <c r="C67" s="80" t="str">
        <f>Prezentace!D69</f>
        <v>Jan</v>
      </c>
      <c r="D67" s="16">
        <v>0</v>
      </c>
      <c r="E67" s="17">
        <v>5</v>
      </c>
      <c r="F67" s="17">
        <v>3</v>
      </c>
      <c r="G67" s="19">
        <v>1</v>
      </c>
      <c r="H67" s="19">
        <v>1</v>
      </c>
      <c r="I67" s="19"/>
      <c r="J67" s="19"/>
      <c r="K67" s="19"/>
      <c r="L67" s="19"/>
      <c r="M67" s="19"/>
      <c r="N67" s="20"/>
      <c r="O67" s="73">
        <f t="shared" si="1"/>
        <v>10</v>
      </c>
      <c r="P67" s="129">
        <f t="shared" si="2"/>
        <v>82</v>
      </c>
      <c r="Q67" s="75" t="str">
        <f t="shared" si="0"/>
        <v>ne</v>
      </c>
    </row>
    <row r="68" spans="1:17" ht="15.75">
      <c r="A68" s="62" t="str">
        <f>Prezentace!B70</f>
        <v>P</v>
      </c>
      <c r="B68" s="63" t="str">
        <f>Prezentace!C70</f>
        <v>Žemlička</v>
      </c>
      <c r="C68" s="80" t="str">
        <f>Prezentace!D70</f>
        <v>Ladislav</v>
      </c>
      <c r="D68" s="16">
        <v>6</v>
      </c>
      <c r="E68" s="17">
        <v>4</v>
      </c>
      <c r="F68" s="17"/>
      <c r="G68" s="19"/>
      <c r="H68" s="19"/>
      <c r="I68" s="19"/>
      <c r="J68" s="19"/>
      <c r="K68" s="19"/>
      <c r="L68" s="19"/>
      <c r="M68" s="19"/>
      <c r="N68" s="20"/>
      <c r="O68" s="73">
        <f t="shared" si="1"/>
        <v>10</v>
      </c>
      <c r="P68" s="129">
        <f t="shared" si="2"/>
        <v>96</v>
      </c>
      <c r="Q68" s="75" t="str">
        <f aca="true" t="shared" si="3" ref="Q68:Q85">IF(P68="©","NE",IF(P68="nebyl","NE",IF(P68&gt;=98,"M",IF(P68&gt;=94,"I.",IF(P68&gt;=90,"II.",IF(P68&gt;=84,"III.","ne"))))))</f>
        <v>I.</v>
      </c>
    </row>
    <row r="69" spans="1:17" ht="15.75">
      <c r="A69" s="62" t="str">
        <f>Prezentace!B71</f>
        <v>P</v>
      </c>
      <c r="B69" s="63" t="str">
        <f>Prezentace!C71</f>
        <v>Žemličková</v>
      </c>
      <c r="C69" s="80" t="str">
        <f>Prezentace!D71</f>
        <v>Marie</v>
      </c>
      <c r="D69" s="16">
        <v>8</v>
      </c>
      <c r="E69" s="17">
        <v>2</v>
      </c>
      <c r="F69" s="17"/>
      <c r="G69" s="19"/>
      <c r="H69" s="19"/>
      <c r="I69" s="19"/>
      <c r="J69" s="19"/>
      <c r="K69" s="19"/>
      <c r="L69" s="19"/>
      <c r="M69" s="19"/>
      <c r="N69" s="20"/>
      <c r="O69" s="73">
        <f aca="true" t="shared" si="4" ref="O69:O102">SUM(D69:N69)</f>
        <v>10</v>
      </c>
      <c r="P69" s="129">
        <f aca="true" t="shared" si="5" ref="P69:P102">IF(C69=0,"©",IF(COUNTA(D69:I69)=0,"nebyl",IF((SUM(E69:O69)-AB69)&lt;0,"minus",(D69*10+E69*9+F69*8+G69*7+H69*6+I69*5+J69*4+K69*3+L69*2+M69*1+N69*0))))</f>
        <v>98</v>
      </c>
      <c r="Q69" s="75" t="str">
        <f t="shared" si="3"/>
        <v>M</v>
      </c>
    </row>
    <row r="70" spans="1:17" ht="15.75" hidden="1">
      <c r="A70" s="62" t="str">
        <f>Prezentace!B72</f>
        <v>P</v>
      </c>
      <c r="B70" s="63">
        <f>Prezentace!C72</f>
        <v>0</v>
      </c>
      <c r="C70" s="80">
        <f>Prezentace!D72</f>
        <v>0</v>
      </c>
      <c r="D70" s="16"/>
      <c r="E70" s="17"/>
      <c r="F70" s="17"/>
      <c r="G70" s="19"/>
      <c r="H70" s="19"/>
      <c r="I70" s="19"/>
      <c r="J70" s="19"/>
      <c r="K70" s="19"/>
      <c r="L70" s="19"/>
      <c r="M70" s="19"/>
      <c r="N70" s="20"/>
      <c r="O70" s="73">
        <f t="shared" si="4"/>
        <v>0</v>
      </c>
      <c r="P70" s="129" t="str">
        <f t="shared" si="5"/>
        <v>©</v>
      </c>
      <c r="Q70" s="75" t="str">
        <f t="shared" si="3"/>
        <v>NE</v>
      </c>
    </row>
    <row r="71" spans="1:17" ht="15.75" hidden="1">
      <c r="A71" s="62" t="str">
        <f>Prezentace!B73</f>
        <v>P</v>
      </c>
      <c r="B71" s="63">
        <f>Prezentace!C73</f>
        <v>0</v>
      </c>
      <c r="C71" s="80">
        <f>Prezentace!D73</f>
        <v>0</v>
      </c>
      <c r="D71" s="16"/>
      <c r="E71" s="17"/>
      <c r="F71" s="17"/>
      <c r="G71" s="19"/>
      <c r="H71" s="19"/>
      <c r="I71" s="19"/>
      <c r="J71" s="19"/>
      <c r="K71" s="19"/>
      <c r="L71" s="19"/>
      <c r="M71" s="19"/>
      <c r="N71" s="20"/>
      <c r="O71" s="73">
        <f t="shared" si="4"/>
        <v>0</v>
      </c>
      <c r="P71" s="129" t="str">
        <f t="shared" si="5"/>
        <v>©</v>
      </c>
      <c r="Q71" s="75" t="str">
        <f t="shared" si="3"/>
        <v>NE</v>
      </c>
    </row>
    <row r="72" spans="1:17" ht="15.75" hidden="1">
      <c r="A72" s="62" t="str">
        <f>Prezentace!B74</f>
        <v>P</v>
      </c>
      <c r="B72" s="63">
        <f>Prezentace!C74</f>
        <v>0</v>
      </c>
      <c r="C72" s="80">
        <f>Prezentace!D74</f>
        <v>0</v>
      </c>
      <c r="D72" s="16"/>
      <c r="E72" s="17"/>
      <c r="F72" s="17"/>
      <c r="G72" s="19"/>
      <c r="H72" s="19"/>
      <c r="I72" s="19"/>
      <c r="J72" s="19"/>
      <c r="K72" s="19"/>
      <c r="L72" s="19"/>
      <c r="M72" s="19"/>
      <c r="N72" s="20"/>
      <c r="O72" s="73">
        <f t="shared" si="4"/>
        <v>0</v>
      </c>
      <c r="P72" s="129" t="str">
        <f t="shared" si="5"/>
        <v>©</v>
      </c>
      <c r="Q72" s="75" t="str">
        <f t="shared" si="3"/>
        <v>NE</v>
      </c>
    </row>
    <row r="73" spans="1:17" ht="15.75" hidden="1">
      <c r="A73" s="62" t="str">
        <f>Prezentace!B75</f>
        <v>P</v>
      </c>
      <c r="B73" s="63">
        <f>Prezentace!C75</f>
        <v>0</v>
      </c>
      <c r="C73" s="80">
        <f>Prezentace!D75</f>
        <v>0</v>
      </c>
      <c r="D73" s="16"/>
      <c r="E73" s="17"/>
      <c r="F73" s="17"/>
      <c r="G73" s="19"/>
      <c r="H73" s="19"/>
      <c r="I73" s="19"/>
      <c r="J73" s="19"/>
      <c r="K73" s="19"/>
      <c r="L73" s="19"/>
      <c r="M73" s="19"/>
      <c r="N73" s="20"/>
      <c r="O73" s="73">
        <f t="shared" si="4"/>
        <v>0</v>
      </c>
      <c r="P73" s="129" t="str">
        <f t="shared" si="5"/>
        <v>©</v>
      </c>
      <c r="Q73" s="75" t="str">
        <f t="shared" si="3"/>
        <v>NE</v>
      </c>
    </row>
    <row r="74" spans="1:17" ht="15.75" hidden="1">
      <c r="A74" s="62" t="str">
        <f>Prezentace!B76</f>
        <v>P</v>
      </c>
      <c r="B74" s="63">
        <f>Prezentace!C76</f>
        <v>0</v>
      </c>
      <c r="C74" s="80">
        <f>Prezentace!D76</f>
        <v>0</v>
      </c>
      <c r="D74" s="16"/>
      <c r="E74" s="17"/>
      <c r="F74" s="17"/>
      <c r="G74" s="19"/>
      <c r="H74" s="19"/>
      <c r="I74" s="19"/>
      <c r="J74" s="19"/>
      <c r="K74" s="19"/>
      <c r="L74" s="19"/>
      <c r="M74" s="19"/>
      <c r="N74" s="20"/>
      <c r="O74" s="73">
        <f t="shared" si="4"/>
        <v>0</v>
      </c>
      <c r="P74" s="129" t="str">
        <f t="shared" si="5"/>
        <v>©</v>
      </c>
      <c r="Q74" s="75" t="str">
        <f t="shared" si="3"/>
        <v>NE</v>
      </c>
    </row>
    <row r="75" spans="1:17" ht="15.75" hidden="1">
      <c r="A75" s="62" t="str">
        <f>Prezentace!B77</f>
        <v>P</v>
      </c>
      <c r="B75" s="63">
        <f>Prezentace!C77</f>
        <v>0</v>
      </c>
      <c r="C75" s="80">
        <f>Prezentace!D77</f>
        <v>0</v>
      </c>
      <c r="D75" s="16"/>
      <c r="E75" s="17"/>
      <c r="F75" s="17"/>
      <c r="G75" s="19"/>
      <c r="H75" s="19"/>
      <c r="I75" s="19"/>
      <c r="J75" s="19"/>
      <c r="K75" s="19"/>
      <c r="L75" s="19"/>
      <c r="M75" s="19"/>
      <c r="N75" s="20"/>
      <c r="O75" s="73">
        <f t="shared" si="4"/>
        <v>0</v>
      </c>
      <c r="P75" s="129" t="str">
        <f t="shared" si="5"/>
        <v>©</v>
      </c>
      <c r="Q75" s="75" t="str">
        <f t="shared" si="3"/>
        <v>NE</v>
      </c>
    </row>
    <row r="76" spans="1:17" ht="15.75" hidden="1">
      <c r="A76" s="62" t="str">
        <f>Prezentace!B78</f>
        <v>P</v>
      </c>
      <c r="B76" s="63">
        <f>Prezentace!C78</f>
        <v>0</v>
      </c>
      <c r="C76" s="80">
        <f>Prezentace!D78</f>
        <v>0</v>
      </c>
      <c r="D76" s="16"/>
      <c r="E76" s="17"/>
      <c r="F76" s="17"/>
      <c r="G76" s="19"/>
      <c r="H76" s="19"/>
      <c r="I76" s="19"/>
      <c r="J76" s="19"/>
      <c r="K76" s="19"/>
      <c r="L76" s="19"/>
      <c r="M76" s="19"/>
      <c r="N76" s="20"/>
      <c r="O76" s="73">
        <f t="shared" si="4"/>
        <v>0</v>
      </c>
      <c r="P76" s="129" t="str">
        <f t="shared" si="5"/>
        <v>©</v>
      </c>
      <c r="Q76" s="75" t="str">
        <f t="shared" si="3"/>
        <v>NE</v>
      </c>
    </row>
    <row r="77" spans="1:17" ht="15.75" hidden="1">
      <c r="A77" s="62" t="str">
        <f>Prezentace!B79</f>
        <v>P</v>
      </c>
      <c r="B77" s="63">
        <f>Prezentace!C79</f>
        <v>0</v>
      </c>
      <c r="C77" s="80">
        <f>Prezentace!D79</f>
        <v>0</v>
      </c>
      <c r="D77" s="16"/>
      <c r="E77" s="17"/>
      <c r="F77" s="17"/>
      <c r="G77" s="19"/>
      <c r="H77" s="19"/>
      <c r="I77" s="19"/>
      <c r="J77" s="19"/>
      <c r="K77" s="19"/>
      <c r="L77" s="19"/>
      <c r="M77" s="19"/>
      <c r="N77" s="20"/>
      <c r="O77" s="73">
        <f t="shared" si="4"/>
        <v>0</v>
      </c>
      <c r="P77" s="129" t="str">
        <f t="shared" si="5"/>
        <v>©</v>
      </c>
      <c r="Q77" s="75" t="str">
        <f t="shared" si="3"/>
        <v>NE</v>
      </c>
    </row>
    <row r="78" spans="1:17" ht="15.75" hidden="1">
      <c r="A78" s="62" t="str">
        <f>Prezentace!B80</f>
        <v>P</v>
      </c>
      <c r="B78" s="63">
        <f>Prezentace!C80</f>
        <v>0</v>
      </c>
      <c r="C78" s="80">
        <f>Prezentace!D80</f>
        <v>0</v>
      </c>
      <c r="D78" s="16"/>
      <c r="E78" s="17"/>
      <c r="F78" s="17"/>
      <c r="G78" s="19"/>
      <c r="H78" s="19"/>
      <c r="I78" s="19"/>
      <c r="J78" s="19"/>
      <c r="K78" s="19"/>
      <c r="L78" s="19"/>
      <c r="M78" s="19"/>
      <c r="N78" s="20"/>
      <c r="O78" s="73">
        <f t="shared" si="4"/>
        <v>0</v>
      </c>
      <c r="P78" s="129" t="str">
        <f t="shared" si="5"/>
        <v>©</v>
      </c>
      <c r="Q78" s="75" t="str">
        <f t="shared" si="3"/>
        <v>NE</v>
      </c>
    </row>
    <row r="79" spans="1:17" ht="15.75" hidden="1">
      <c r="A79" s="62" t="str">
        <f>Prezentace!B81</f>
        <v>P</v>
      </c>
      <c r="B79" s="63">
        <f>Prezentace!C81</f>
        <v>0</v>
      </c>
      <c r="C79" s="80">
        <f>Prezentace!D81</f>
        <v>0</v>
      </c>
      <c r="D79" s="16"/>
      <c r="E79" s="17"/>
      <c r="F79" s="17"/>
      <c r="G79" s="19"/>
      <c r="H79" s="19"/>
      <c r="I79" s="19"/>
      <c r="J79" s="19"/>
      <c r="K79" s="19"/>
      <c r="L79" s="19"/>
      <c r="M79" s="19"/>
      <c r="N79" s="20"/>
      <c r="O79" s="73">
        <f t="shared" si="4"/>
        <v>0</v>
      </c>
      <c r="P79" s="129" t="str">
        <f t="shared" si="5"/>
        <v>©</v>
      </c>
      <c r="Q79" s="75" t="str">
        <f t="shared" si="3"/>
        <v>NE</v>
      </c>
    </row>
    <row r="80" spans="1:17" ht="15.75" hidden="1">
      <c r="A80" s="62" t="str">
        <f>Prezentace!B82</f>
        <v>P</v>
      </c>
      <c r="B80" s="63">
        <f>Prezentace!C82</f>
        <v>0</v>
      </c>
      <c r="C80" s="80">
        <f>Prezentace!D82</f>
        <v>0</v>
      </c>
      <c r="D80" s="16"/>
      <c r="E80" s="17"/>
      <c r="F80" s="17"/>
      <c r="G80" s="19"/>
      <c r="H80" s="19"/>
      <c r="I80" s="19"/>
      <c r="J80" s="19"/>
      <c r="K80" s="19"/>
      <c r="L80" s="19"/>
      <c r="M80" s="19"/>
      <c r="N80" s="20"/>
      <c r="O80" s="73">
        <f t="shared" si="4"/>
        <v>0</v>
      </c>
      <c r="P80" s="129" t="str">
        <f t="shared" si="5"/>
        <v>©</v>
      </c>
      <c r="Q80" s="75" t="str">
        <f t="shared" si="3"/>
        <v>NE</v>
      </c>
    </row>
    <row r="81" spans="1:17" ht="15.75" hidden="1">
      <c r="A81" s="62" t="str">
        <f>Prezentace!B83</f>
        <v>P</v>
      </c>
      <c r="B81" s="63">
        <f>Prezentace!C83</f>
        <v>0</v>
      </c>
      <c r="C81" s="80">
        <f>Prezentace!D83</f>
        <v>0</v>
      </c>
      <c r="D81" s="16"/>
      <c r="E81" s="17"/>
      <c r="F81" s="17"/>
      <c r="G81" s="19"/>
      <c r="H81" s="19"/>
      <c r="I81" s="19"/>
      <c r="J81" s="19"/>
      <c r="K81" s="19"/>
      <c r="L81" s="19"/>
      <c r="M81" s="19"/>
      <c r="N81" s="20"/>
      <c r="O81" s="73">
        <f t="shared" si="4"/>
        <v>0</v>
      </c>
      <c r="P81" s="129" t="str">
        <f t="shared" si="5"/>
        <v>©</v>
      </c>
      <c r="Q81" s="75" t="str">
        <f t="shared" si="3"/>
        <v>NE</v>
      </c>
    </row>
    <row r="82" spans="1:17" ht="15.75" hidden="1">
      <c r="A82" s="62" t="str">
        <f>Prezentace!B84</f>
        <v>P</v>
      </c>
      <c r="B82" s="63">
        <f>Prezentace!C84</f>
        <v>0</v>
      </c>
      <c r="C82" s="80">
        <f>Prezentace!D84</f>
        <v>0</v>
      </c>
      <c r="D82" s="16"/>
      <c r="E82" s="17"/>
      <c r="F82" s="17"/>
      <c r="G82" s="19"/>
      <c r="H82" s="19"/>
      <c r="I82" s="19"/>
      <c r="J82" s="19"/>
      <c r="K82" s="19"/>
      <c r="L82" s="19"/>
      <c r="M82" s="19"/>
      <c r="N82" s="20"/>
      <c r="O82" s="73">
        <f t="shared" si="4"/>
        <v>0</v>
      </c>
      <c r="P82" s="129" t="str">
        <f t="shared" si="5"/>
        <v>©</v>
      </c>
      <c r="Q82" s="75" t="str">
        <f t="shared" si="3"/>
        <v>NE</v>
      </c>
    </row>
    <row r="83" spans="1:17" ht="15.75" hidden="1">
      <c r="A83" s="62" t="str">
        <f>Prezentace!B85</f>
        <v>P</v>
      </c>
      <c r="B83" s="63">
        <f>Prezentace!C85</f>
        <v>0</v>
      </c>
      <c r="C83" s="80">
        <f>Prezentace!D85</f>
        <v>0</v>
      </c>
      <c r="D83" s="16"/>
      <c r="E83" s="17"/>
      <c r="F83" s="17"/>
      <c r="G83" s="19"/>
      <c r="H83" s="19"/>
      <c r="I83" s="19"/>
      <c r="J83" s="19"/>
      <c r="K83" s="19"/>
      <c r="L83" s="19"/>
      <c r="M83" s="19"/>
      <c r="N83" s="20"/>
      <c r="O83" s="73">
        <f t="shared" si="4"/>
        <v>0</v>
      </c>
      <c r="P83" s="129" t="str">
        <f t="shared" si="5"/>
        <v>©</v>
      </c>
      <c r="Q83" s="75" t="str">
        <f t="shared" si="3"/>
        <v>NE</v>
      </c>
    </row>
    <row r="84" spans="1:17" ht="15.75" hidden="1">
      <c r="A84" s="62" t="str">
        <f>Prezentace!B86</f>
        <v>P</v>
      </c>
      <c r="B84" s="63">
        <f>Prezentace!C86</f>
        <v>0</v>
      </c>
      <c r="C84" s="80">
        <f>Prezentace!D86</f>
        <v>0</v>
      </c>
      <c r="D84" s="16"/>
      <c r="E84" s="17"/>
      <c r="F84" s="17"/>
      <c r="G84" s="19"/>
      <c r="H84" s="19"/>
      <c r="I84" s="19"/>
      <c r="J84" s="19"/>
      <c r="K84" s="19"/>
      <c r="L84" s="19"/>
      <c r="M84" s="19"/>
      <c r="N84" s="20"/>
      <c r="O84" s="73">
        <f t="shared" si="4"/>
        <v>0</v>
      </c>
      <c r="P84" s="129" t="str">
        <f t="shared" si="5"/>
        <v>©</v>
      </c>
      <c r="Q84" s="75" t="str">
        <f t="shared" si="3"/>
        <v>NE</v>
      </c>
    </row>
    <row r="85" spans="1:17" ht="15.75" hidden="1">
      <c r="A85" s="62" t="str">
        <f>Prezentace!B87</f>
        <v>P</v>
      </c>
      <c r="B85" s="63">
        <f>Prezentace!C87</f>
        <v>0</v>
      </c>
      <c r="C85" s="80">
        <f>Prezentace!D87</f>
        <v>0</v>
      </c>
      <c r="D85" s="16"/>
      <c r="E85" s="17"/>
      <c r="F85" s="17"/>
      <c r="G85" s="19"/>
      <c r="H85" s="19"/>
      <c r="I85" s="19"/>
      <c r="J85" s="19"/>
      <c r="K85" s="19"/>
      <c r="L85" s="19"/>
      <c r="M85" s="19"/>
      <c r="N85" s="20"/>
      <c r="O85" s="73">
        <f t="shared" si="4"/>
        <v>0</v>
      </c>
      <c r="P85" s="129" t="str">
        <f t="shared" si="5"/>
        <v>©</v>
      </c>
      <c r="Q85" s="75" t="str">
        <f t="shared" si="3"/>
        <v>NE</v>
      </c>
    </row>
    <row r="86" spans="1:17" ht="15.75" hidden="1">
      <c r="A86" s="62" t="str">
        <f>Prezentace!B88</f>
        <v>P</v>
      </c>
      <c r="B86" s="63">
        <f>Prezentace!C88</f>
        <v>0</v>
      </c>
      <c r="C86" s="80">
        <f>Prezentace!D88</f>
        <v>0</v>
      </c>
      <c r="D86" s="16"/>
      <c r="E86" s="17"/>
      <c r="F86" s="17"/>
      <c r="G86" s="19"/>
      <c r="H86" s="19"/>
      <c r="I86" s="19"/>
      <c r="J86" s="19"/>
      <c r="K86" s="19"/>
      <c r="L86" s="19"/>
      <c r="M86" s="19"/>
      <c r="N86" s="20"/>
      <c r="O86" s="73">
        <f t="shared" si="4"/>
        <v>0</v>
      </c>
      <c r="P86" s="129" t="str">
        <f t="shared" si="5"/>
        <v>©</v>
      </c>
      <c r="Q86" s="75" t="str">
        <f>IF(P86="©","NE",IF(P86="nebyl","NE",IF(P86&gt;=98,"M",IF(P86&gt;=94,"I.",IF(P86&gt;=90,"II.",IF(P86&gt;=84,"III.","ne"))))))</f>
        <v>NE</v>
      </c>
    </row>
    <row r="87" spans="1:17" ht="15.75" hidden="1">
      <c r="A87" s="62" t="str">
        <f>Prezentace!B89</f>
        <v>P</v>
      </c>
      <c r="B87" s="63">
        <f>Prezentace!C89</f>
        <v>0</v>
      </c>
      <c r="C87" s="80">
        <f>Prezentace!D89</f>
        <v>0</v>
      </c>
      <c r="D87" s="16"/>
      <c r="E87" s="17"/>
      <c r="F87" s="17"/>
      <c r="G87" s="19"/>
      <c r="H87" s="19"/>
      <c r="I87" s="19"/>
      <c r="J87" s="19"/>
      <c r="K87" s="19"/>
      <c r="L87" s="19"/>
      <c r="M87" s="19"/>
      <c r="N87" s="20"/>
      <c r="O87" s="73">
        <f t="shared" si="4"/>
        <v>0</v>
      </c>
      <c r="P87" s="129" t="str">
        <f t="shared" si="5"/>
        <v>©</v>
      </c>
      <c r="Q87" s="75" t="str">
        <f aca="true" t="shared" si="6" ref="Q87:Q102">IF(P87="©","NE",IF(P87="nebyl","NE",IF(P87&gt;=98,"M",IF(P87&gt;=94,"I.",IF(P87&gt;=90,"II.",IF(P87&gt;=84,"III.","ne"))))))</f>
        <v>NE</v>
      </c>
    </row>
    <row r="88" spans="1:17" ht="15.75" hidden="1">
      <c r="A88" s="62" t="str">
        <f>Prezentace!B90</f>
        <v>P</v>
      </c>
      <c r="B88" s="63">
        <f>Prezentace!C90</f>
        <v>0</v>
      </c>
      <c r="C88" s="80">
        <f>Prezentace!D90</f>
        <v>0</v>
      </c>
      <c r="D88" s="16"/>
      <c r="E88" s="17"/>
      <c r="F88" s="17"/>
      <c r="G88" s="19"/>
      <c r="H88" s="19"/>
      <c r="I88" s="19"/>
      <c r="J88" s="19"/>
      <c r="K88" s="19"/>
      <c r="L88" s="19"/>
      <c r="M88" s="19"/>
      <c r="N88" s="20"/>
      <c r="O88" s="73">
        <f t="shared" si="4"/>
        <v>0</v>
      </c>
      <c r="P88" s="129" t="str">
        <f t="shared" si="5"/>
        <v>©</v>
      </c>
      <c r="Q88" s="75" t="str">
        <f t="shared" si="6"/>
        <v>NE</v>
      </c>
    </row>
    <row r="89" spans="1:17" ht="15.75" hidden="1">
      <c r="A89" s="62" t="str">
        <f>Prezentace!B91</f>
        <v>P</v>
      </c>
      <c r="B89" s="63">
        <f>Prezentace!C91</f>
        <v>0</v>
      </c>
      <c r="C89" s="80">
        <f>Prezentace!D91</f>
        <v>0</v>
      </c>
      <c r="D89" s="16"/>
      <c r="E89" s="17"/>
      <c r="F89" s="17"/>
      <c r="G89" s="19"/>
      <c r="H89" s="19"/>
      <c r="I89" s="19"/>
      <c r="J89" s="19"/>
      <c r="K89" s="19"/>
      <c r="L89" s="19"/>
      <c r="M89" s="19"/>
      <c r="N89" s="20"/>
      <c r="O89" s="73">
        <f t="shared" si="4"/>
        <v>0</v>
      </c>
      <c r="P89" s="129" t="str">
        <f t="shared" si="5"/>
        <v>©</v>
      </c>
      <c r="Q89" s="75" t="str">
        <f t="shared" si="6"/>
        <v>NE</v>
      </c>
    </row>
    <row r="90" spans="1:17" ht="15.75" hidden="1">
      <c r="A90" s="62" t="str">
        <f>Prezentace!B92</f>
        <v>P</v>
      </c>
      <c r="B90" s="63">
        <f>Prezentace!C92</f>
        <v>0</v>
      </c>
      <c r="C90" s="80">
        <f>Prezentace!D92</f>
        <v>0</v>
      </c>
      <c r="D90" s="16"/>
      <c r="E90" s="17"/>
      <c r="F90" s="17"/>
      <c r="G90" s="19"/>
      <c r="H90" s="19"/>
      <c r="I90" s="19"/>
      <c r="J90" s="19"/>
      <c r="K90" s="19"/>
      <c r="L90" s="19"/>
      <c r="M90" s="19"/>
      <c r="N90" s="20"/>
      <c r="O90" s="73">
        <f t="shared" si="4"/>
        <v>0</v>
      </c>
      <c r="P90" s="129" t="str">
        <f t="shared" si="5"/>
        <v>©</v>
      </c>
      <c r="Q90" s="75" t="str">
        <f t="shared" si="6"/>
        <v>NE</v>
      </c>
    </row>
    <row r="91" spans="1:17" ht="15.75" hidden="1">
      <c r="A91" s="62" t="str">
        <f>Prezentace!B93</f>
        <v>P</v>
      </c>
      <c r="B91" s="63">
        <f>Prezentace!C93</f>
        <v>0</v>
      </c>
      <c r="C91" s="80">
        <f>Prezentace!D93</f>
        <v>0</v>
      </c>
      <c r="D91" s="16"/>
      <c r="E91" s="17"/>
      <c r="F91" s="17"/>
      <c r="G91" s="19"/>
      <c r="H91" s="19"/>
      <c r="I91" s="19"/>
      <c r="J91" s="19"/>
      <c r="K91" s="19"/>
      <c r="L91" s="19"/>
      <c r="M91" s="19"/>
      <c r="N91" s="20"/>
      <c r="O91" s="73">
        <f t="shared" si="4"/>
        <v>0</v>
      </c>
      <c r="P91" s="129" t="str">
        <f t="shared" si="5"/>
        <v>©</v>
      </c>
      <c r="Q91" s="75" t="str">
        <f t="shared" si="6"/>
        <v>NE</v>
      </c>
    </row>
    <row r="92" spans="1:17" ht="15.75" hidden="1">
      <c r="A92" s="62" t="str">
        <f>Prezentace!B94</f>
        <v>P</v>
      </c>
      <c r="B92" s="63">
        <f>Prezentace!C94</f>
        <v>0</v>
      </c>
      <c r="C92" s="80">
        <f>Prezentace!D94</f>
        <v>0</v>
      </c>
      <c r="D92" s="16"/>
      <c r="E92" s="17"/>
      <c r="F92" s="17"/>
      <c r="G92" s="19"/>
      <c r="H92" s="19"/>
      <c r="I92" s="19"/>
      <c r="J92" s="19"/>
      <c r="K92" s="19"/>
      <c r="L92" s="19"/>
      <c r="M92" s="19"/>
      <c r="N92" s="20"/>
      <c r="O92" s="73">
        <f t="shared" si="4"/>
        <v>0</v>
      </c>
      <c r="P92" s="129" t="str">
        <f t="shared" si="5"/>
        <v>©</v>
      </c>
      <c r="Q92" s="75" t="str">
        <f t="shared" si="6"/>
        <v>NE</v>
      </c>
    </row>
    <row r="93" spans="1:17" ht="15.75" hidden="1">
      <c r="A93" s="62" t="str">
        <f>Prezentace!B95</f>
        <v>P</v>
      </c>
      <c r="B93" s="63">
        <f>Prezentace!C95</f>
        <v>0</v>
      </c>
      <c r="C93" s="80">
        <f>Prezentace!D95</f>
        <v>0</v>
      </c>
      <c r="D93" s="16"/>
      <c r="E93" s="17"/>
      <c r="F93" s="17"/>
      <c r="G93" s="19"/>
      <c r="H93" s="19"/>
      <c r="I93" s="19"/>
      <c r="J93" s="19"/>
      <c r="K93" s="19"/>
      <c r="L93" s="19"/>
      <c r="M93" s="19"/>
      <c r="N93" s="20"/>
      <c r="O93" s="73">
        <f t="shared" si="4"/>
        <v>0</v>
      </c>
      <c r="P93" s="129" t="str">
        <f t="shared" si="5"/>
        <v>©</v>
      </c>
      <c r="Q93" s="75" t="str">
        <f t="shared" si="6"/>
        <v>NE</v>
      </c>
    </row>
    <row r="94" spans="1:17" ht="15.75" hidden="1">
      <c r="A94" s="62" t="str">
        <f>Prezentace!B96</f>
        <v>P</v>
      </c>
      <c r="B94" s="63">
        <f>Prezentace!C96</f>
        <v>0</v>
      </c>
      <c r="C94" s="80">
        <f>Prezentace!D96</f>
        <v>0</v>
      </c>
      <c r="D94" s="16"/>
      <c r="E94" s="17"/>
      <c r="F94" s="17"/>
      <c r="G94" s="19"/>
      <c r="H94" s="19"/>
      <c r="I94" s="19"/>
      <c r="J94" s="19"/>
      <c r="K94" s="19"/>
      <c r="L94" s="19"/>
      <c r="M94" s="19"/>
      <c r="N94" s="20"/>
      <c r="O94" s="73">
        <f t="shared" si="4"/>
        <v>0</v>
      </c>
      <c r="P94" s="129" t="str">
        <f t="shared" si="5"/>
        <v>©</v>
      </c>
      <c r="Q94" s="75" t="str">
        <f t="shared" si="6"/>
        <v>NE</v>
      </c>
    </row>
    <row r="95" spans="1:17" ht="15.75" hidden="1">
      <c r="A95" s="62" t="str">
        <f>Prezentace!B97</f>
        <v>P</v>
      </c>
      <c r="B95" s="63">
        <f>Prezentace!C97</f>
        <v>0</v>
      </c>
      <c r="C95" s="80">
        <f>Prezentace!D97</f>
        <v>0</v>
      </c>
      <c r="D95" s="16"/>
      <c r="E95" s="17"/>
      <c r="F95" s="17"/>
      <c r="G95" s="19"/>
      <c r="H95" s="19"/>
      <c r="I95" s="19"/>
      <c r="J95" s="19"/>
      <c r="K95" s="19"/>
      <c r="L95" s="19"/>
      <c r="M95" s="19"/>
      <c r="N95" s="20"/>
      <c r="O95" s="73">
        <f t="shared" si="4"/>
        <v>0</v>
      </c>
      <c r="P95" s="129" t="str">
        <f t="shared" si="5"/>
        <v>©</v>
      </c>
      <c r="Q95" s="75" t="str">
        <f t="shared" si="6"/>
        <v>NE</v>
      </c>
    </row>
    <row r="96" spans="1:17" ht="15.75" hidden="1">
      <c r="A96" s="62" t="str">
        <f>Prezentace!B98</f>
        <v>P</v>
      </c>
      <c r="B96" s="63">
        <f>Prezentace!C98</f>
        <v>0</v>
      </c>
      <c r="C96" s="80">
        <f>Prezentace!D98</f>
        <v>0</v>
      </c>
      <c r="D96" s="16"/>
      <c r="E96" s="17"/>
      <c r="F96" s="17"/>
      <c r="G96" s="19"/>
      <c r="H96" s="19"/>
      <c r="I96" s="19"/>
      <c r="J96" s="19"/>
      <c r="K96" s="19"/>
      <c r="L96" s="19"/>
      <c r="M96" s="19"/>
      <c r="N96" s="20"/>
      <c r="O96" s="73">
        <f t="shared" si="4"/>
        <v>0</v>
      </c>
      <c r="P96" s="129" t="str">
        <f t="shared" si="5"/>
        <v>©</v>
      </c>
      <c r="Q96" s="75" t="str">
        <f t="shared" si="6"/>
        <v>NE</v>
      </c>
    </row>
    <row r="97" spans="1:17" ht="15.75" hidden="1">
      <c r="A97" s="62" t="str">
        <f>Prezentace!B99</f>
        <v>P</v>
      </c>
      <c r="B97" s="63">
        <f>Prezentace!C99</f>
        <v>0</v>
      </c>
      <c r="C97" s="80">
        <f>Prezentace!D99</f>
        <v>0</v>
      </c>
      <c r="D97" s="16"/>
      <c r="E97" s="17"/>
      <c r="F97" s="17"/>
      <c r="G97" s="19"/>
      <c r="H97" s="19"/>
      <c r="I97" s="19"/>
      <c r="J97" s="19"/>
      <c r="K97" s="19"/>
      <c r="L97" s="19"/>
      <c r="M97" s="19"/>
      <c r="N97" s="20"/>
      <c r="O97" s="73">
        <f t="shared" si="4"/>
        <v>0</v>
      </c>
      <c r="P97" s="129" t="str">
        <f t="shared" si="5"/>
        <v>©</v>
      </c>
      <c r="Q97" s="75" t="str">
        <f t="shared" si="6"/>
        <v>NE</v>
      </c>
    </row>
    <row r="98" spans="1:17" ht="15.75" hidden="1">
      <c r="A98" s="62" t="str">
        <f>Prezentace!B100</f>
        <v>P</v>
      </c>
      <c r="B98" s="63">
        <f>Prezentace!C100</f>
        <v>0</v>
      </c>
      <c r="C98" s="80">
        <f>Prezentace!D100</f>
        <v>0</v>
      </c>
      <c r="D98" s="16"/>
      <c r="E98" s="17"/>
      <c r="F98" s="17"/>
      <c r="G98" s="19"/>
      <c r="H98" s="19"/>
      <c r="I98" s="19"/>
      <c r="J98" s="19"/>
      <c r="K98" s="19"/>
      <c r="L98" s="19"/>
      <c r="M98" s="19"/>
      <c r="N98" s="20"/>
      <c r="O98" s="73">
        <f t="shared" si="4"/>
        <v>0</v>
      </c>
      <c r="P98" s="129" t="str">
        <f t="shared" si="5"/>
        <v>©</v>
      </c>
      <c r="Q98" s="75" t="str">
        <f t="shared" si="6"/>
        <v>NE</v>
      </c>
    </row>
    <row r="99" spans="1:17" ht="15.75" hidden="1">
      <c r="A99" s="62" t="str">
        <f>Prezentace!B101</f>
        <v>P</v>
      </c>
      <c r="B99" s="63">
        <f>Prezentace!C101</f>
        <v>0</v>
      </c>
      <c r="C99" s="80">
        <f>Prezentace!D101</f>
        <v>0</v>
      </c>
      <c r="D99" s="16"/>
      <c r="E99" s="17"/>
      <c r="F99" s="17"/>
      <c r="G99" s="19"/>
      <c r="H99" s="19"/>
      <c r="I99" s="19"/>
      <c r="J99" s="19"/>
      <c r="K99" s="19"/>
      <c r="L99" s="19"/>
      <c r="M99" s="19"/>
      <c r="N99" s="20"/>
      <c r="O99" s="73">
        <f t="shared" si="4"/>
        <v>0</v>
      </c>
      <c r="P99" s="129" t="str">
        <f t="shared" si="5"/>
        <v>©</v>
      </c>
      <c r="Q99" s="75" t="str">
        <f t="shared" si="6"/>
        <v>NE</v>
      </c>
    </row>
    <row r="100" spans="1:17" ht="15.75" hidden="1">
      <c r="A100" s="62" t="str">
        <f>Prezentace!B102</f>
        <v>P</v>
      </c>
      <c r="B100" s="63">
        <f>Prezentace!C102</f>
        <v>0</v>
      </c>
      <c r="C100" s="80">
        <f>Prezentace!D102</f>
        <v>0</v>
      </c>
      <c r="D100" s="16"/>
      <c r="E100" s="17"/>
      <c r="F100" s="17"/>
      <c r="G100" s="19"/>
      <c r="H100" s="19"/>
      <c r="I100" s="19"/>
      <c r="J100" s="19"/>
      <c r="K100" s="19"/>
      <c r="L100" s="19"/>
      <c r="M100" s="19"/>
      <c r="N100" s="20"/>
      <c r="O100" s="73">
        <f t="shared" si="4"/>
        <v>0</v>
      </c>
      <c r="P100" s="129" t="str">
        <f t="shared" si="5"/>
        <v>©</v>
      </c>
      <c r="Q100" s="75" t="str">
        <f t="shared" si="6"/>
        <v>NE</v>
      </c>
    </row>
    <row r="101" spans="1:17" ht="15.75" hidden="1">
      <c r="A101" s="62" t="str">
        <f>Prezentace!B103</f>
        <v>P</v>
      </c>
      <c r="B101" s="63">
        <f>Prezentace!C103</f>
        <v>0</v>
      </c>
      <c r="C101" s="80">
        <f>Prezentace!D103</f>
        <v>0</v>
      </c>
      <c r="D101" s="16"/>
      <c r="E101" s="17"/>
      <c r="F101" s="17"/>
      <c r="G101" s="19"/>
      <c r="H101" s="19"/>
      <c r="I101" s="19"/>
      <c r="J101" s="19"/>
      <c r="K101" s="19"/>
      <c r="L101" s="19"/>
      <c r="M101" s="19"/>
      <c r="N101" s="20"/>
      <c r="O101" s="73">
        <f t="shared" si="4"/>
        <v>0</v>
      </c>
      <c r="P101" s="129" t="str">
        <f t="shared" si="5"/>
        <v>©</v>
      </c>
      <c r="Q101" s="75" t="str">
        <f t="shared" si="6"/>
        <v>NE</v>
      </c>
    </row>
    <row r="102" spans="1:17" ht="16.5" hidden="1" thickBot="1">
      <c r="A102" s="66" t="str">
        <f>Prezentace!B104</f>
        <v>P</v>
      </c>
      <c r="B102" s="67">
        <f>Prezentace!C104</f>
        <v>0</v>
      </c>
      <c r="C102" s="81">
        <f>Prezentace!D104</f>
        <v>0</v>
      </c>
      <c r="D102" s="22"/>
      <c r="E102" s="23"/>
      <c r="F102" s="23"/>
      <c r="G102" s="115"/>
      <c r="H102" s="115"/>
      <c r="I102" s="115"/>
      <c r="J102" s="115"/>
      <c r="K102" s="115"/>
      <c r="L102" s="115"/>
      <c r="M102" s="115"/>
      <c r="N102" s="116"/>
      <c r="O102" s="76">
        <f t="shared" si="4"/>
        <v>0</v>
      </c>
      <c r="P102" s="130" t="str">
        <f t="shared" si="5"/>
        <v>©</v>
      </c>
      <c r="Q102" s="78" t="str">
        <f t="shared" si="6"/>
        <v>NE</v>
      </c>
    </row>
  </sheetData>
  <sheetProtection/>
  <mergeCells count="1">
    <mergeCell ref="B1:N1"/>
  </mergeCells>
  <conditionalFormatting sqref="A4:A102">
    <cfRule type="cellIs" priority="2" dxfId="1" operator="equal" stopIfTrue="1">
      <formula>"R"</formula>
    </cfRule>
  </conditionalFormatting>
  <conditionalFormatting sqref="O4:O102">
    <cfRule type="cellIs" priority="1" dxfId="11" operator="notEqual" stopIfTrue="1">
      <formula>10</formula>
    </cfRule>
  </conditionalFormatting>
  <printOptions/>
  <pageMargins left="0.31496062992125984" right="0.1968503937007874" top="0.2362204724409449" bottom="0.2362204724409449" header="0.15748031496062992" footer="0.1574803149606299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2"/>
  <sheetViews>
    <sheetView zoomScalePageLayoutView="0" workbookViewId="0" topLeftCell="A3">
      <pane ySplit="585" topLeftCell="A1" activePane="bottomLeft" state="split"/>
      <selection pane="topLeft" activeCell="D90" sqref="D90:G91"/>
      <selection pane="bottomLeft" activeCell="C110" sqref="C110"/>
    </sheetView>
  </sheetViews>
  <sheetFormatPr defaultColWidth="9.00390625" defaultRowHeight="12.75"/>
  <cols>
    <col min="1" max="1" width="4.375" style="44" customWidth="1"/>
    <col min="2" max="2" width="19.75390625" style="45" customWidth="1"/>
    <col min="3" max="3" width="16.00390625" style="45" customWidth="1"/>
    <col min="4" max="12" width="3.875" style="45" bestFit="1" customWidth="1"/>
    <col min="13" max="14" width="4.375" style="45" bestFit="1" customWidth="1"/>
    <col min="15" max="15" width="9.00390625" style="45" customWidth="1"/>
    <col min="16" max="16" width="9.125" style="45" customWidth="1"/>
    <col min="17" max="17" width="8.375" style="45" customWidth="1"/>
    <col min="18" max="18" width="6.00390625" style="44" customWidth="1"/>
    <col min="19" max="19" width="9.125" style="45" customWidth="1"/>
    <col min="20" max="20" width="11.375" style="45" bestFit="1" customWidth="1"/>
    <col min="21" max="16384" width="9.125" style="45" customWidth="1"/>
  </cols>
  <sheetData>
    <row r="1" spans="2:14" ht="15.75">
      <c r="B1" s="162" t="s">
        <v>32</v>
      </c>
      <c r="C1" s="162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6" ht="13.5" thickBot="1">
      <c r="B2" s="45" t="s">
        <v>24</v>
      </c>
      <c r="P2" s="45">
        <f>COUNTIF(P4:P105,"nebyl")</f>
        <v>0</v>
      </c>
    </row>
    <row r="3" spans="2:18" ht="16.5" thickBot="1">
      <c r="B3" s="47"/>
      <c r="C3" s="47"/>
      <c r="D3" s="51">
        <v>10</v>
      </c>
      <c r="E3" s="52">
        <v>9</v>
      </c>
      <c r="F3" s="52">
        <v>8</v>
      </c>
      <c r="G3" s="52">
        <v>7</v>
      </c>
      <c r="H3" s="52">
        <v>6</v>
      </c>
      <c r="I3" s="52">
        <v>5</v>
      </c>
      <c r="J3" s="52">
        <v>4</v>
      </c>
      <c r="K3" s="52">
        <v>3</v>
      </c>
      <c r="L3" s="52">
        <v>2</v>
      </c>
      <c r="M3" s="52">
        <v>1</v>
      </c>
      <c r="N3" s="53">
        <v>0</v>
      </c>
      <c r="O3" s="54" t="s">
        <v>12</v>
      </c>
      <c r="P3" s="55" t="s">
        <v>11</v>
      </c>
      <c r="Q3" s="55" t="s">
        <v>22</v>
      </c>
      <c r="R3" s="56" t="s">
        <v>13</v>
      </c>
    </row>
    <row r="4" spans="1:18" ht="15.75">
      <c r="A4" s="57" t="str">
        <f>Prezentace!B6</f>
        <v>P</v>
      </c>
      <c r="B4" s="58" t="str">
        <f>Prezentace!C6</f>
        <v>Augstenová</v>
      </c>
      <c r="C4" s="59" t="str">
        <f>Prezentace!D6</f>
        <v>Šárka</v>
      </c>
      <c r="D4" s="24">
        <v>1</v>
      </c>
      <c r="E4" s="14">
        <v>1</v>
      </c>
      <c r="F4" s="14">
        <v>2</v>
      </c>
      <c r="G4" s="14">
        <v>2</v>
      </c>
      <c r="H4" s="14">
        <v>3</v>
      </c>
      <c r="I4" s="14">
        <v>0</v>
      </c>
      <c r="J4" s="14">
        <v>0</v>
      </c>
      <c r="K4" s="14">
        <v>1</v>
      </c>
      <c r="L4" s="14"/>
      <c r="M4" s="14"/>
      <c r="N4" s="15"/>
      <c r="O4" s="70">
        <f aca="true" t="shared" si="0" ref="O4:O23">SUM(D4:N4)</f>
        <v>10</v>
      </c>
      <c r="P4" s="71">
        <f>IF(C4=0,"©",IF(O4=0,"nebyl",(D4*10+E4*9+F4*8+G4*7+H4*6+I4*5+J4*4+K4*3+L4*2+M4*1+N4*0)))</f>
        <v>70</v>
      </c>
      <c r="Q4" s="72" t="str">
        <f>IF(P4="©","NE",IF(P4="nebyl","NE",IF(P4&gt;=92,"M",IF(P4&gt;=88,"I.",IF(P4&gt;=84,"II.",IF(P4&gt;=78,"III.","ne"))))))</f>
        <v>ne</v>
      </c>
      <c r="R4" s="61" t="s">
        <v>14</v>
      </c>
    </row>
    <row r="5" spans="1:18" ht="15.75">
      <c r="A5" s="62" t="str">
        <f>Prezentace!B7</f>
        <v>P</v>
      </c>
      <c r="B5" s="63" t="str">
        <f>Prezentace!C7</f>
        <v>Bečvář</v>
      </c>
      <c r="C5" s="64" t="str">
        <f>Prezentace!D7</f>
        <v>Josef</v>
      </c>
      <c r="D5" s="25">
        <v>0</v>
      </c>
      <c r="E5" s="17">
        <v>3</v>
      </c>
      <c r="F5" s="17">
        <v>2</v>
      </c>
      <c r="G5" s="17">
        <v>2</v>
      </c>
      <c r="H5" s="17">
        <v>1</v>
      </c>
      <c r="I5" s="17">
        <v>1</v>
      </c>
      <c r="J5" s="17">
        <v>1</v>
      </c>
      <c r="K5" s="17"/>
      <c r="L5" s="17"/>
      <c r="M5" s="17"/>
      <c r="N5" s="18"/>
      <c r="O5" s="73">
        <f t="shared" si="0"/>
        <v>10</v>
      </c>
      <c r="P5" s="74">
        <f aca="true" t="shared" si="1" ref="P5:P68">IF(C5=0,"©",IF(O5=0,"nebyl",(D5*10+E5*9+F5*8+G5*7+H5*6+I5*5+J5*4+K5*3+L5*2+M5*1+N5*0)))</f>
        <v>72</v>
      </c>
      <c r="Q5" s="75" t="str">
        <f aca="true" t="shared" si="2" ref="Q5:Q68">IF(P5="©","NE",IF(P5="nebyl","NE",IF(P5&gt;=92,"M",IF(P5&gt;=88,"I.",IF(P5&gt;=84,"II.",IF(P5&gt;=78,"III.","ne"))))))</f>
        <v>ne</v>
      </c>
      <c r="R5" s="61" t="s">
        <v>15</v>
      </c>
    </row>
    <row r="6" spans="1:18" ht="15.75">
      <c r="A6" s="62" t="str">
        <f>Prezentace!B8</f>
        <v>P</v>
      </c>
      <c r="B6" s="63" t="str">
        <f>Prezentace!C8</f>
        <v>Bočan</v>
      </c>
      <c r="C6" s="64" t="str">
        <f>Prezentace!D8</f>
        <v>Stanislav</v>
      </c>
      <c r="D6" s="25">
        <v>2</v>
      </c>
      <c r="E6" s="17">
        <v>2</v>
      </c>
      <c r="F6" s="17">
        <v>4</v>
      </c>
      <c r="G6" s="19">
        <v>1</v>
      </c>
      <c r="H6" s="19">
        <v>1</v>
      </c>
      <c r="I6" s="19"/>
      <c r="J6" s="19"/>
      <c r="K6" s="19"/>
      <c r="L6" s="19"/>
      <c r="M6" s="19"/>
      <c r="N6" s="20"/>
      <c r="O6" s="73">
        <f t="shared" si="0"/>
        <v>10</v>
      </c>
      <c r="P6" s="74">
        <f t="shared" si="1"/>
        <v>83</v>
      </c>
      <c r="Q6" s="75" t="str">
        <f t="shared" si="2"/>
        <v>III.</v>
      </c>
      <c r="R6" s="61" t="s">
        <v>16</v>
      </c>
    </row>
    <row r="7" spans="1:18" ht="15.75">
      <c r="A7" s="62" t="str">
        <f>Prezentace!B9</f>
        <v>P</v>
      </c>
      <c r="B7" s="63" t="str">
        <f>Prezentace!C9</f>
        <v>Čekal</v>
      </c>
      <c r="C7" s="64" t="str">
        <f>Prezentace!D9</f>
        <v>Josef</v>
      </c>
      <c r="D7" s="25">
        <v>1</v>
      </c>
      <c r="E7" s="17">
        <v>1</v>
      </c>
      <c r="F7" s="17">
        <v>4</v>
      </c>
      <c r="G7" s="19">
        <v>1</v>
      </c>
      <c r="H7" s="19">
        <v>2</v>
      </c>
      <c r="I7" s="19">
        <v>0</v>
      </c>
      <c r="J7" s="19">
        <v>0</v>
      </c>
      <c r="K7" s="19">
        <v>1</v>
      </c>
      <c r="L7" s="19"/>
      <c r="M7" s="19"/>
      <c r="N7" s="20"/>
      <c r="O7" s="73">
        <f t="shared" si="0"/>
        <v>10</v>
      </c>
      <c r="P7" s="74">
        <f t="shared" si="1"/>
        <v>73</v>
      </c>
      <c r="Q7" s="75" t="str">
        <f t="shared" si="2"/>
        <v>ne</v>
      </c>
      <c r="R7" s="61" t="s">
        <v>17</v>
      </c>
    </row>
    <row r="8" spans="1:17" ht="15.75">
      <c r="A8" s="62" t="str">
        <f>Prezentace!B10</f>
        <v>P</v>
      </c>
      <c r="B8" s="63" t="str">
        <f>Prezentace!C10</f>
        <v>Červenka</v>
      </c>
      <c r="C8" s="64" t="str">
        <f>Prezentace!D10</f>
        <v>Pavel</v>
      </c>
      <c r="D8" s="26">
        <v>2</v>
      </c>
      <c r="E8" s="19">
        <v>7</v>
      </c>
      <c r="F8" s="19">
        <v>1</v>
      </c>
      <c r="G8" s="19"/>
      <c r="H8" s="19"/>
      <c r="I8" s="19"/>
      <c r="J8" s="19"/>
      <c r="K8" s="19"/>
      <c r="L8" s="19"/>
      <c r="M8" s="19"/>
      <c r="N8" s="20"/>
      <c r="O8" s="73">
        <f t="shared" si="0"/>
        <v>10</v>
      </c>
      <c r="P8" s="74">
        <f t="shared" si="1"/>
        <v>91</v>
      </c>
      <c r="Q8" s="75" t="str">
        <f t="shared" si="2"/>
        <v>I.</v>
      </c>
    </row>
    <row r="9" spans="1:17" ht="15.75">
      <c r="A9" s="62" t="str">
        <f>Prezentace!B11</f>
        <v>R</v>
      </c>
      <c r="B9" s="63" t="str">
        <f>Prezentace!C11</f>
        <v>Červenka</v>
      </c>
      <c r="C9" s="64" t="str">
        <f>Prezentace!D11</f>
        <v>Pavel</v>
      </c>
      <c r="D9" s="25">
        <v>2</v>
      </c>
      <c r="E9" s="17">
        <v>5</v>
      </c>
      <c r="F9" s="17">
        <v>3</v>
      </c>
      <c r="G9" s="19"/>
      <c r="H9" s="19"/>
      <c r="I9" s="19"/>
      <c r="J9" s="19"/>
      <c r="K9" s="19"/>
      <c r="L9" s="19"/>
      <c r="M9" s="19"/>
      <c r="N9" s="20"/>
      <c r="O9" s="73">
        <f t="shared" si="0"/>
        <v>10</v>
      </c>
      <c r="P9" s="74">
        <f t="shared" si="1"/>
        <v>89</v>
      </c>
      <c r="Q9" s="75" t="str">
        <f t="shared" si="2"/>
        <v>I.</v>
      </c>
    </row>
    <row r="10" spans="1:17" ht="15.75">
      <c r="A10" s="62" t="str">
        <f>Prezentace!B12</f>
        <v>P</v>
      </c>
      <c r="B10" s="63" t="str">
        <f>Prezentace!C12</f>
        <v>Čížek</v>
      </c>
      <c r="C10" s="64" t="str">
        <f>Prezentace!D12</f>
        <v>Václav</v>
      </c>
      <c r="D10" s="25">
        <v>2</v>
      </c>
      <c r="E10" s="17">
        <v>2</v>
      </c>
      <c r="F10" s="17">
        <v>2</v>
      </c>
      <c r="G10" s="17">
        <v>2</v>
      </c>
      <c r="H10" s="17">
        <v>2</v>
      </c>
      <c r="I10" s="17"/>
      <c r="J10" s="17"/>
      <c r="K10" s="17"/>
      <c r="L10" s="17"/>
      <c r="M10" s="17"/>
      <c r="N10" s="18"/>
      <c r="O10" s="73">
        <f t="shared" si="0"/>
        <v>10</v>
      </c>
      <c r="P10" s="74">
        <f t="shared" si="1"/>
        <v>80</v>
      </c>
      <c r="Q10" s="75" t="str">
        <f t="shared" si="2"/>
        <v>III.</v>
      </c>
    </row>
    <row r="11" spans="1:17" ht="15.75">
      <c r="A11" s="62" t="str">
        <f>Prezentace!B13</f>
        <v>P</v>
      </c>
      <c r="B11" s="63" t="str">
        <f>Prezentace!C13</f>
        <v>Dědič</v>
      </c>
      <c r="C11" s="64" t="str">
        <f>Prezentace!D13</f>
        <v>Vladimír</v>
      </c>
      <c r="D11" s="25">
        <v>0</v>
      </c>
      <c r="E11" s="17">
        <v>1</v>
      </c>
      <c r="F11" s="17">
        <v>2</v>
      </c>
      <c r="G11" s="17">
        <v>0</v>
      </c>
      <c r="H11" s="17">
        <v>2</v>
      </c>
      <c r="I11" s="17">
        <v>1</v>
      </c>
      <c r="J11" s="17">
        <v>3</v>
      </c>
      <c r="K11" s="17">
        <v>0</v>
      </c>
      <c r="L11" s="17">
        <v>1</v>
      </c>
      <c r="M11" s="17"/>
      <c r="N11" s="18"/>
      <c r="O11" s="73">
        <f t="shared" si="0"/>
        <v>10</v>
      </c>
      <c r="P11" s="74">
        <f t="shared" si="1"/>
        <v>56</v>
      </c>
      <c r="Q11" s="75" t="str">
        <f t="shared" si="2"/>
        <v>ne</v>
      </c>
    </row>
    <row r="12" spans="1:17" ht="15.75">
      <c r="A12" s="62" t="str">
        <f>Prezentace!B14</f>
        <v>P</v>
      </c>
      <c r="B12" s="63" t="str">
        <f>Prezentace!C14</f>
        <v>Dvořák</v>
      </c>
      <c r="C12" s="64" t="str">
        <f>Prezentace!D14</f>
        <v>Václav</v>
      </c>
      <c r="D12" s="25">
        <v>1</v>
      </c>
      <c r="E12" s="17">
        <v>3</v>
      </c>
      <c r="F12" s="17">
        <v>3</v>
      </c>
      <c r="G12" s="17">
        <v>3</v>
      </c>
      <c r="H12" s="17"/>
      <c r="I12" s="17"/>
      <c r="J12" s="17"/>
      <c r="K12" s="17"/>
      <c r="L12" s="17"/>
      <c r="M12" s="17"/>
      <c r="N12" s="18"/>
      <c r="O12" s="73">
        <f t="shared" si="0"/>
        <v>10</v>
      </c>
      <c r="P12" s="74">
        <f t="shared" si="1"/>
        <v>82</v>
      </c>
      <c r="Q12" s="75" t="str">
        <f t="shared" si="2"/>
        <v>III.</v>
      </c>
    </row>
    <row r="13" spans="1:17" ht="15.75">
      <c r="A13" s="62" t="str">
        <f>Prezentace!B15</f>
        <v>P</v>
      </c>
      <c r="B13" s="63" t="str">
        <f>Prezentace!C15</f>
        <v>Engelová</v>
      </c>
      <c r="C13" s="64" t="str">
        <f>Prezentace!D15</f>
        <v>Šárka</v>
      </c>
      <c r="D13" s="25">
        <v>2</v>
      </c>
      <c r="E13" s="17">
        <v>0</v>
      </c>
      <c r="F13" s="17">
        <v>0</v>
      </c>
      <c r="G13" s="17">
        <v>1</v>
      </c>
      <c r="H13" s="17">
        <v>1</v>
      </c>
      <c r="I13" s="17">
        <v>1</v>
      </c>
      <c r="J13" s="17">
        <v>1</v>
      </c>
      <c r="K13" s="17">
        <v>0</v>
      </c>
      <c r="L13" s="17">
        <v>1</v>
      </c>
      <c r="M13" s="17">
        <v>1</v>
      </c>
      <c r="N13" s="18">
        <v>2</v>
      </c>
      <c r="O13" s="73">
        <f t="shared" si="0"/>
        <v>10</v>
      </c>
      <c r="P13" s="74">
        <f t="shared" si="1"/>
        <v>45</v>
      </c>
      <c r="Q13" s="75" t="str">
        <f t="shared" si="2"/>
        <v>ne</v>
      </c>
    </row>
    <row r="14" spans="1:17" ht="15.75">
      <c r="A14" s="62" t="str">
        <f>Prezentace!B16</f>
        <v>P</v>
      </c>
      <c r="B14" s="63" t="str">
        <f>Prezentace!C16</f>
        <v>Fiala</v>
      </c>
      <c r="C14" s="64" t="str">
        <f>Prezentace!D16</f>
        <v>Miroslav</v>
      </c>
      <c r="D14" s="25">
        <v>1</v>
      </c>
      <c r="E14" s="17">
        <v>2</v>
      </c>
      <c r="F14" s="17">
        <v>3</v>
      </c>
      <c r="G14" s="17">
        <v>1</v>
      </c>
      <c r="H14" s="17">
        <v>2</v>
      </c>
      <c r="I14" s="17">
        <v>1</v>
      </c>
      <c r="J14" s="17"/>
      <c r="K14" s="17"/>
      <c r="L14" s="17"/>
      <c r="M14" s="17"/>
      <c r="N14" s="18"/>
      <c r="O14" s="73">
        <f t="shared" si="0"/>
        <v>10</v>
      </c>
      <c r="P14" s="74">
        <f t="shared" si="1"/>
        <v>76</v>
      </c>
      <c r="Q14" s="75" t="str">
        <f t="shared" si="2"/>
        <v>ne</v>
      </c>
    </row>
    <row r="15" spans="1:17" ht="15.75">
      <c r="A15" s="62" t="str">
        <f>Prezentace!B17</f>
        <v>P</v>
      </c>
      <c r="B15" s="63" t="str">
        <f>Prezentace!C17</f>
        <v>Florián</v>
      </c>
      <c r="C15" s="64" t="str">
        <f>Prezentace!D17</f>
        <v>Miroslav</v>
      </c>
      <c r="D15" s="25">
        <v>1</v>
      </c>
      <c r="E15" s="17">
        <v>0</v>
      </c>
      <c r="F15" s="17">
        <v>3</v>
      </c>
      <c r="G15" s="19">
        <v>2</v>
      </c>
      <c r="H15" s="19">
        <v>3</v>
      </c>
      <c r="I15" s="19">
        <v>0</v>
      </c>
      <c r="J15" s="19">
        <v>1</v>
      </c>
      <c r="K15" s="19"/>
      <c r="L15" s="19"/>
      <c r="M15" s="19"/>
      <c r="N15" s="20"/>
      <c r="O15" s="73">
        <f t="shared" si="0"/>
        <v>10</v>
      </c>
      <c r="P15" s="74">
        <f t="shared" si="1"/>
        <v>70</v>
      </c>
      <c r="Q15" s="75" t="str">
        <f t="shared" si="2"/>
        <v>ne</v>
      </c>
    </row>
    <row r="16" spans="1:17" ht="15.75">
      <c r="A16" s="62" t="str">
        <f>Prezentace!B18</f>
        <v>P</v>
      </c>
      <c r="B16" s="63" t="str">
        <f>Prezentace!C18</f>
        <v>Gažák</v>
      </c>
      <c r="C16" s="64" t="str">
        <f>Prezentace!D18</f>
        <v>Karel</v>
      </c>
      <c r="D16" s="25">
        <v>2</v>
      </c>
      <c r="E16" s="17">
        <v>2</v>
      </c>
      <c r="F16" s="17">
        <v>4</v>
      </c>
      <c r="G16" s="19">
        <v>2</v>
      </c>
      <c r="H16" s="19"/>
      <c r="I16" s="19"/>
      <c r="J16" s="19"/>
      <c r="K16" s="19"/>
      <c r="L16" s="19"/>
      <c r="M16" s="19"/>
      <c r="N16" s="20"/>
      <c r="O16" s="73">
        <f t="shared" si="0"/>
        <v>10</v>
      </c>
      <c r="P16" s="74">
        <f t="shared" si="1"/>
        <v>84</v>
      </c>
      <c r="Q16" s="75" t="str">
        <f t="shared" si="2"/>
        <v>II.</v>
      </c>
    </row>
    <row r="17" spans="1:17" ht="15.75">
      <c r="A17" s="62" t="str">
        <f>Prezentace!B19</f>
        <v>P</v>
      </c>
      <c r="B17" s="63" t="str">
        <f>Prezentace!C19</f>
        <v>Grill</v>
      </c>
      <c r="C17" s="64" t="str">
        <f>Prezentace!D19</f>
        <v>Karel</v>
      </c>
      <c r="D17" s="25">
        <v>1</v>
      </c>
      <c r="E17" s="17">
        <v>1</v>
      </c>
      <c r="F17" s="17">
        <v>2</v>
      </c>
      <c r="G17" s="19">
        <v>1</v>
      </c>
      <c r="H17" s="19">
        <v>2</v>
      </c>
      <c r="I17" s="19">
        <v>3</v>
      </c>
      <c r="J17" s="19"/>
      <c r="K17" s="19"/>
      <c r="L17" s="19"/>
      <c r="M17" s="19"/>
      <c r="N17" s="20"/>
      <c r="O17" s="73">
        <f t="shared" si="0"/>
        <v>10</v>
      </c>
      <c r="P17" s="74">
        <f t="shared" si="1"/>
        <v>69</v>
      </c>
      <c r="Q17" s="75" t="str">
        <f t="shared" si="2"/>
        <v>ne</v>
      </c>
    </row>
    <row r="18" spans="1:17" ht="15.75">
      <c r="A18" s="62" t="str">
        <f>Prezentace!B20</f>
        <v>P</v>
      </c>
      <c r="B18" s="63" t="str">
        <f>Prezentace!C20</f>
        <v>Hazmuka</v>
      </c>
      <c r="C18" s="64" t="str">
        <f>Prezentace!D20</f>
        <v>Radoslav</v>
      </c>
      <c r="D18" s="25">
        <v>1</v>
      </c>
      <c r="E18" s="17">
        <v>6</v>
      </c>
      <c r="F18" s="17">
        <v>1</v>
      </c>
      <c r="G18" s="19">
        <v>1</v>
      </c>
      <c r="H18" s="19">
        <v>1</v>
      </c>
      <c r="I18" s="19"/>
      <c r="J18" s="19"/>
      <c r="K18" s="19"/>
      <c r="L18" s="19"/>
      <c r="M18" s="19"/>
      <c r="N18" s="20"/>
      <c r="O18" s="73">
        <f t="shared" si="0"/>
        <v>10</v>
      </c>
      <c r="P18" s="74">
        <f t="shared" si="1"/>
        <v>85</v>
      </c>
      <c r="Q18" s="75" t="str">
        <f t="shared" si="2"/>
        <v>II.</v>
      </c>
    </row>
    <row r="19" spans="1:17" ht="15.75">
      <c r="A19" s="62" t="str">
        <f>Prezentace!B21</f>
        <v>R</v>
      </c>
      <c r="B19" s="63" t="str">
        <f>Prezentace!C21</f>
        <v>Hazmuka</v>
      </c>
      <c r="C19" s="64" t="str">
        <f>Prezentace!D21</f>
        <v>Radoslav</v>
      </c>
      <c r="D19" s="25">
        <v>1</v>
      </c>
      <c r="E19" s="17">
        <v>3</v>
      </c>
      <c r="F19" s="17">
        <v>1</v>
      </c>
      <c r="G19" s="19">
        <v>3</v>
      </c>
      <c r="H19" s="19">
        <v>1</v>
      </c>
      <c r="I19" s="19">
        <v>1</v>
      </c>
      <c r="J19" s="19"/>
      <c r="K19" s="19"/>
      <c r="L19" s="19"/>
      <c r="M19" s="19"/>
      <c r="N19" s="20"/>
      <c r="O19" s="73">
        <f t="shared" si="0"/>
        <v>10</v>
      </c>
      <c r="P19" s="74">
        <f t="shared" si="1"/>
        <v>77</v>
      </c>
      <c r="Q19" s="75" t="str">
        <f t="shared" si="2"/>
        <v>ne</v>
      </c>
    </row>
    <row r="20" spans="1:17" ht="15.75">
      <c r="A20" s="62" t="str">
        <f>Prezentace!B22</f>
        <v>P</v>
      </c>
      <c r="B20" s="63" t="str">
        <f>Prezentace!C22</f>
        <v>Jílek</v>
      </c>
      <c r="C20" s="64" t="str">
        <f>Prezentace!D22</f>
        <v>Milan</v>
      </c>
      <c r="D20" s="25">
        <v>1</v>
      </c>
      <c r="E20" s="17">
        <v>2</v>
      </c>
      <c r="F20" s="17">
        <v>3</v>
      </c>
      <c r="G20" s="17">
        <v>2</v>
      </c>
      <c r="H20" s="19">
        <v>1</v>
      </c>
      <c r="I20" s="19">
        <v>0</v>
      </c>
      <c r="J20" s="19">
        <v>1</v>
      </c>
      <c r="K20" s="19"/>
      <c r="L20" s="19"/>
      <c r="M20" s="19"/>
      <c r="N20" s="20"/>
      <c r="O20" s="73">
        <f t="shared" si="0"/>
        <v>10</v>
      </c>
      <c r="P20" s="74">
        <f t="shared" si="1"/>
        <v>76</v>
      </c>
      <c r="Q20" s="75" t="str">
        <f t="shared" si="2"/>
        <v>ne</v>
      </c>
    </row>
    <row r="21" spans="1:17" ht="15.75">
      <c r="A21" s="62" t="str">
        <f>Prezentace!B23</f>
        <v>R</v>
      </c>
      <c r="B21" s="63" t="str">
        <f>Prezentace!C23</f>
        <v>Jílek</v>
      </c>
      <c r="C21" s="64" t="str">
        <f>Prezentace!D23</f>
        <v>Milan</v>
      </c>
      <c r="D21" s="25">
        <v>0</v>
      </c>
      <c r="E21" s="17">
        <v>0</v>
      </c>
      <c r="F21" s="17">
        <v>0</v>
      </c>
      <c r="G21" s="19">
        <v>6</v>
      </c>
      <c r="H21" s="19">
        <v>4</v>
      </c>
      <c r="I21" s="19"/>
      <c r="J21" s="19"/>
      <c r="K21" s="19"/>
      <c r="L21" s="19"/>
      <c r="M21" s="19"/>
      <c r="N21" s="20"/>
      <c r="O21" s="73">
        <f t="shared" si="0"/>
        <v>10</v>
      </c>
      <c r="P21" s="74">
        <f t="shared" si="1"/>
        <v>66</v>
      </c>
      <c r="Q21" s="75" t="str">
        <f t="shared" si="2"/>
        <v>ne</v>
      </c>
    </row>
    <row r="22" spans="1:17" ht="15.75">
      <c r="A22" s="62" t="str">
        <f>Prezentace!B24</f>
        <v>P</v>
      </c>
      <c r="B22" s="63" t="str">
        <f>Prezentace!C24</f>
        <v>Jungwirth</v>
      </c>
      <c r="C22" s="64" t="str">
        <f>Prezentace!D24</f>
        <v>Jan</v>
      </c>
      <c r="D22" s="25">
        <v>1</v>
      </c>
      <c r="E22" s="17">
        <v>3</v>
      </c>
      <c r="F22" s="17">
        <v>5</v>
      </c>
      <c r="G22" s="19">
        <v>1</v>
      </c>
      <c r="H22" s="19"/>
      <c r="I22" s="19"/>
      <c r="J22" s="19"/>
      <c r="K22" s="19"/>
      <c r="L22" s="19"/>
      <c r="M22" s="19"/>
      <c r="N22" s="20"/>
      <c r="O22" s="73">
        <f t="shared" si="0"/>
        <v>10</v>
      </c>
      <c r="P22" s="74">
        <f t="shared" si="1"/>
        <v>84</v>
      </c>
      <c r="Q22" s="75" t="str">
        <f t="shared" si="2"/>
        <v>II.</v>
      </c>
    </row>
    <row r="23" spans="1:17" ht="15.75">
      <c r="A23" s="62" t="str">
        <f>Prezentace!B25</f>
        <v>R</v>
      </c>
      <c r="B23" s="63" t="str">
        <f>Prezentace!C25</f>
        <v>Jungwirth</v>
      </c>
      <c r="C23" s="64" t="str">
        <f>Prezentace!D25</f>
        <v>Jan</v>
      </c>
      <c r="D23" s="25">
        <v>2</v>
      </c>
      <c r="E23" s="17">
        <v>5</v>
      </c>
      <c r="F23" s="17">
        <v>1</v>
      </c>
      <c r="G23" s="19">
        <v>1</v>
      </c>
      <c r="H23" s="19">
        <v>1</v>
      </c>
      <c r="I23" s="19"/>
      <c r="J23" s="19"/>
      <c r="K23" s="19"/>
      <c r="L23" s="19"/>
      <c r="M23" s="19"/>
      <c r="N23" s="20"/>
      <c r="O23" s="73">
        <f t="shared" si="0"/>
        <v>10</v>
      </c>
      <c r="P23" s="74">
        <f t="shared" si="1"/>
        <v>86</v>
      </c>
      <c r="Q23" s="75" t="str">
        <f t="shared" si="2"/>
        <v>II.</v>
      </c>
    </row>
    <row r="24" spans="1:17" ht="15.75">
      <c r="A24" s="62" t="str">
        <f>Prezentace!B26</f>
        <v>P</v>
      </c>
      <c r="B24" s="63" t="str">
        <f>Prezentace!C26</f>
        <v>Kališ</v>
      </c>
      <c r="C24" s="64" t="str">
        <f>Prezentace!D26</f>
        <v>Petr</v>
      </c>
      <c r="D24" s="25">
        <v>3</v>
      </c>
      <c r="E24" s="17">
        <v>2</v>
      </c>
      <c r="F24" s="17">
        <v>4</v>
      </c>
      <c r="G24" s="19">
        <v>1</v>
      </c>
      <c r="H24" s="19"/>
      <c r="I24" s="19"/>
      <c r="J24" s="19"/>
      <c r="K24" s="19"/>
      <c r="L24" s="19"/>
      <c r="M24" s="19"/>
      <c r="N24" s="20"/>
      <c r="O24" s="73">
        <f aca="true" t="shared" si="3" ref="O24:O87">SUM(D24:N24)</f>
        <v>10</v>
      </c>
      <c r="P24" s="74">
        <f t="shared" si="1"/>
        <v>87</v>
      </c>
      <c r="Q24" s="75" t="str">
        <f t="shared" si="2"/>
        <v>II.</v>
      </c>
    </row>
    <row r="25" spans="1:17" ht="15.75">
      <c r="A25" s="62" t="str">
        <f>Prezentace!B27</f>
        <v>R</v>
      </c>
      <c r="B25" s="63" t="str">
        <f>Prezentace!C27</f>
        <v>Kališ</v>
      </c>
      <c r="C25" s="64" t="str">
        <f>Prezentace!D27</f>
        <v>Petr</v>
      </c>
      <c r="D25" s="25">
        <v>7</v>
      </c>
      <c r="E25" s="17">
        <v>1</v>
      </c>
      <c r="F25" s="17">
        <v>2</v>
      </c>
      <c r="G25" s="19"/>
      <c r="H25" s="19"/>
      <c r="I25" s="19"/>
      <c r="J25" s="19"/>
      <c r="K25" s="19"/>
      <c r="L25" s="19"/>
      <c r="M25" s="19"/>
      <c r="N25" s="20"/>
      <c r="O25" s="73">
        <f t="shared" si="3"/>
        <v>10</v>
      </c>
      <c r="P25" s="74">
        <f t="shared" si="1"/>
        <v>95</v>
      </c>
      <c r="Q25" s="75" t="str">
        <f t="shared" si="2"/>
        <v>M</v>
      </c>
    </row>
    <row r="26" spans="1:17" ht="15.75">
      <c r="A26" s="62" t="str">
        <f>Prezentace!B28</f>
        <v>P</v>
      </c>
      <c r="B26" s="63" t="str">
        <f>Prezentace!C28</f>
        <v>Kališová</v>
      </c>
      <c r="C26" s="64" t="str">
        <f>Prezentace!D28</f>
        <v>Monika</v>
      </c>
      <c r="D26" s="25">
        <v>3</v>
      </c>
      <c r="E26" s="17">
        <v>3</v>
      </c>
      <c r="F26" s="17">
        <v>2</v>
      </c>
      <c r="G26" s="19">
        <v>2</v>
      </c>
      <c r="H26" s="19"/>
      <c r="I26" s="19"/>
      <c r="J26" s="19"/>
      <c r="K26" s="19"/>
      <c r="L26" s="19"/>
      <c r="M26" s="19"/>
      <c r="N26" s="20"/>
      <c r="O26" s="73">
        <f t="shared" si="3"/>
        <v>10</v>
      </c>
      <c r="P26" s="74">
        <f t="shared" si="1"/>
        <v>87</v>
      </c>
      <c r="Q26" s="75" t="str">
        <f t="shared" si="2"/>
        <v>II.</v>
      </c>
    </row>
    <row r="27" spans="1:17" ht="15.75">
      <c r="A27" s="62" t="str">
        <f>Prezentace!B29</f>
        <v>R</v>
      </c>
      <c r="B27" s="63" t="str">
        <f>Prezentace!C29</f>
        <v>Kejř</v>
      </c>
      <c r="C27" s="64" t="str">
        <f>Prezentace!D29</f>
        <v>Jan</v>
      </c>
      <c r="D27" s="25">
        <v>1</v>
      </c>
      <c r="E27" s="17">
        <v>2</v>
      </c>
      <c r="F27" s="17">
        <v>3</v>
      </c>
      <c r="G27" s="19">
        <v>1</v>
      </c>
      <c r="H27" s="19">
        <v>1</v>
      </c>
      <c r="I27" s="19">
        <v>2</v>
      </c>
      <c r="J27" s="19"/>
      <c r="K27" s="19"/>
      <c r="L27" s="19"/>
      <c r="M27" s="19"/>
      <c r="N27" s="20"/>
      <c r="O27" s="73">
        <f t="shared" si="3"/>
        <v>10</v>
      </c>
      <c r="P27" s="74">
        <f t="shared" si="1"/>
        <v>75</v>
      </c>
      <c r="Q27" s="75" t="str">
        <f t="shared" si="2"/>
        <v>ne</v>
      </c>
    </row>
    <row r="28" spans="1:17" ht="15.75">
      <c r="A28" s="62" t="str">
        <f>Prezentace!B30</f>
        <v>P</v>
      </c>
      <c r="B28" s="63" t="str">
        <f>Prezentace!C30</f>
        <v>Kejř</v>
      </c>
      <c r="C28" s="64" t="str">
        <f>Prezentace!D30</f>
        <v>Karel</v>
      </c>
      <c r="D28" s="25">
        <v>3</v>
      </c>
      <c r="E28" s="17">
        <v>2</v>
      </c>
      <c r="F28" s="17">
        <v>0</v>
      </c>
      <c r="G28" s="19">
        <v>2</v>
      </c>
      <c r="H28" s="19">
        <v>3</v>
      </c>
      <c r="I28" s="19"/>
      <c r="J28" s="19"/>
      <c r="K28" s="19"/>
      <c r="L28" s="19"/>
      <c r="M28" s="19"/>
      <c r="N28" s="20"/>
      <c r="O28" s="73">
        <f t="shared" si="3"/>
        <v>10</v>
      </c>
      <c r="P28" s="74">
        <f t="shared" si="1"/>
        <v>80</v>
      </c>
      <c r="Q28" s="75" t="str">
        <f t="shared" si="2"/>
        <v>III.</v>
      </c>
    </row>
    <row r="29" spans="1:17" ht="15.75">
      <c r="A29" s="62" t="str">
        <f>Prezentace!B31</f>
        <v>P</v>
      </c>
      <c r="B29" s="63" t="str">
        <f>Prezentace!C31</f>
        <v>Koliasa</v>
      </c>
      <c r="C29" s="64" t="str">
        <f>Prezentace!D31</f>
        <v>Stanislav</v>
      </c>
      <c r="D29" s="25">
        <v>0</v>
      </c>
      <c r="E29" s="17">
        <v>5</v>
      </c>
      <c r="F29" s="17">
        <v>2</v>
      </c>
      <c r="G29" s="19">
        <v>0</v>
      </c>
      <c r="H29" s="19">
        <v>1</v>
      </c>
      <c r="I29" s="19">
        <v>0</v>
      </c>
      <c r="J29" s="19">
        <v>0</v>
      </c>
      <c r="K29" s="19">
        <v>0</v>
      </c>
      <c r="L29" s="19">
        <v>2</v>
      </c>
      <c r="M29" s="19"/>
      <c r="N29" s="20"/>
      <c r="O29" s="73">
        <f t="shared" si="3"/>
        <v>10</v>
      </c>
      <c r="P29" s="74">
        <f t="shared" si="1"/>
        <v>71</v>
      </c>
      <c r="Q29" s="75" t="str">
        <f t="shared" si="2"/>
        <v>ne</v>
      </c>
    </row>
    <row r="30" spans="1:17" ht="15.75">
      <c r="A30" s="62" t="str">
        <f>Prezentace!B32</f>
        <v>P</v>
      </c>
      <c r="B30" s="63" t="str">
        <f>Prezentace!C32</f>
        <v>Koma</v>
      </c>
      <c r="C30" s="64" t="str">
        <f>Prezentace!D32</f>
        <v>Juraj</v>
      </c>
      <c r="D30" s="25">
        <v>0</v>
      </c>
      <c r="E30" s="17">
        <v>0</v>
      </c>
      <c r="F30" s="17">
        <v>0</v>
      </c>
      <c r="G30" s="19">
        <v>2</v>
      </c>
      <c r="H30" s="19">
        <v>4</v>
      </c>
      <c r="I30" s="19">
        <v>3</v>
      </c>
      <c r="J30" s="19">
        <v>0</v>
      </c>
      <c r="K30" s="19">
        <v>0</v>
      </c>
      <c r="L30" s="19">
        <v>0</v>
      </c>
      <c r="M30" s="19">
        <v>1</v>
      </c>
      <c r="N30" s="20"/>
      <c r="O30" s="73">
        <f t="shared" si="3"/>
        <v>10</v>
      </c>
      <c r="P30" s="74">
        <f t="shared" si="1"/>
        <v>54</v>
      </c>
      <c r="Q30" s="75" t="str">
        <f t="shared" si="2"/>
        <v>ne</v>
      </c>
    </row>
    <row r="31" spans="1:17" ht="15.75">
      <c r="A31" s="62" t="str">
        <f>Prezentace!B33</f>
        <v>P</v>
      </c>
      <c r="B31" s="63" t="str">
        <f>Prezentace!C33</f>
        <v>Králík</v>
      </c>
      <c r="C31" s="64" t="str">
        <f>Prezentace!D33</f>
        <v>Aleš</v>
      </c>
      <c r="D31" s="25">
        <v>3</v>
      </c>
      <c r="E31" s="17">
        <v>2</v>
      </c>
      <c r="F31" s="17">
        <v>3</v>
      </c>
      <c r="G31" s="19">
        <v>0</v>
      </c>
      <c r="H31" s="19">
        <v>0</v>
      </c>
      <c r="I31" s="19">
        <v>2</v>
      </c>
      <c r="J31" s="19"/>
      <c r="K31" s="19"/>
      <c r="L31" s="19"/>
      <c r="M31" s="19"/>
      <c r="N31" s="20"/>
      <c r="O31" s="73">
        <f t="shared" si="3"/>
        <v>10</v>
      </c>
      <c r="P31" s="74">
        <f t="shared" si="1"/>
        <v>82</v>
      </c>
      <c r="Q31" s="75" t="str">
        <f t="shared" si="2"/>
        <v>III.</v>
      </c>
    </row>
    <row r="32" spans="1:17" ht="15.75">
      <c r="A32" s="62" t="str">
        <f>Prezentace!B34</f>
        <v>P</v>
      </c>
      <c r="B32" s="63" t="str">
        <f>Prezentace!C34</f>
        <v>Kraus</v>
      </c>
      <c r="C32" s="64" t="str">
        <f>Prezentace!D34</f>
        <v>Milan</v>
      </c>
      <c r="D32" s="25">
        <v>2</v>
      </c>
      <c r="E32" s="17">
        <v>3</v>
      </c>
      <c r="F32" s="17">
        <v>1</v>
      </c>
      <c r="G32" s="19">
        <v>2</v>
      </c>
      <c r="H32" s="19">
        <v>1</v>
      </c>
      <c r="I32" s="19">
        <v>0</v>
      </c>
      <c r="J32" s="19">
        <v>0</v>
      </c>
      <c r="K32" s="19">
        <v>1</v>
      </c>
      <c r="L32" s="19"/>
      <c r="M32" s="19"/>
      <c r="N32" s="20"/>
      <c r="O32" s="73">
        <f t="shared" si="3"/>
        <v>10</v>
      </c>
      <c r="P32" s="74">
        <f t="shared" si="1"/>
        <v>78</v>
      </c>
      <c r="Q32" s="75" t="str">
        <f t="shared" si="2"/>
        <v>III.</v>
      </c>
    </row>
    <row r="33" spans="1:17" ht="15.75">
      <c r="A33" s="62" t="str">
        <f>Prezentace!B35</f>
        <v>R</v>
      </c>
      <c r="B33" s="63" t="str">
        <f>Prezentace!C35</f>
        <v>Kraus</v>
      </c>
      <c r="C33" s="64" t="str">
        <f>Prezentace!D35</f>
        <v>Milan</v>
      </c>
      <c r="D33" s="25">
        <v>3</v>
      </c>
      <c r="E33" s="17">
        <v>5</v>
      </c>
      <c r="F33" s="17">
        <v>1</v>
      </c>
      <c r="G33" s="19">
        <v>0</v>
      </c>
      <c r="H33" s="19">
        <v>1</v>
      </c>
      <c r="I33" s="19"/>
      <c r="J33" s="19"/>
      <c r="K33" s="19"/>
      <c r="L33" s="19"/>
      <c r="M33" s="19"/>
      <c r="N33" s="20"/>
      <c r="O33" s="73">
        <f t="shared" si="3"/>
        <v>10</v>
      </c>
      <c r="P33" s="74">
        <f t="shared" si="1"/>
        <v>89</v>
      </c>
      <c r="Q33" s="75" t="str">
        <f t="shared" si="2"/>
        <v>I.</v>
      </c>
    </row>
    <row r="34" spans="1:17" ht="15.75">
      <c r="A34" s="62" t="str">
        <f>Prezentace!B36</f>
        <v>P</v>
      </c>
      <c r="B34" s="63" t="str">
        <f>Prezentace!C36</f>
        <v>Kubicová</v>
      </c>
      <c r="C34" s="64" t="str">
        <f>Prezentace!D36</f>
        <v>Lucie</v>
      </c>
      <c r="D34" s="25">
        <v>0</v>
      </c>
      <c r="E34" s="17">
        <v>1</v>
      </c>
      <c r="F34" s="17">
        <v>2</v>
      </c>
      <c r="G34" s="19">
        <v>2</v>
      </c>
      <c r="H34" s="19">
        <v>0</v>
      </c>
      <c r="I34" s="19">
        <v>1</v>
      </c>
      <c r="J34" s="19">
        <v>2</v>
      </c>
      <c r="K34" s="19">
        <v>1</v>
      </c>
      <c r="L34" s="19">
        <v>1</v>
      </c>
      <c r="M34" s="19"/>
      <c r="N34" s="20"/>
      <c r="O34" s="73">
        <f t="shared" si="3"/>
        <v>10</v>
      </c>
      <c r="P34" s="74">
        <f t="shared" si="1"/>
        <v>57</v>
      </c>
      <c r="Q34" s="75" t="str">
        <f t="shared" si="2"/>
        <v>ne</v>
      </c>
    </row>
    <row r="35" spans="1:17" ht="15.75">
      <c r="A35" s="62" t="str">
        <f>Prezentace!B37</f>
        <v>P</v>
      </c>
      <c r="B35" s="63" t="str">
        <f>Prezentace!C37</f>
        <v>Majer</v>
      </c>
      <c r="C35" s="64" t="str">
        <f>Prezentace!D37</f>
        <v>Oldřich</v>
      </c>
      <c r="D35" s="25">
        <v>2</v>
      </c>
      <c r="E35" s="17">
        <v>1</v>
      </c>
      <c r="F35" s="17">
        <v>6</v>
      </c>
      <c r="G35" s="19">
        <v>1</v>
      </c>
      <c r="H35" s="19"/>
      <c r="I35" s="19"/>
      <c r="J35" s="19"/>
      <c r="K35" s="19"/>
      <c r="L35" s="19"/>
      <c r="M35" s="19"/>
      <c r="N35" s="20"/>
      <c r="O35" s="73">
        <f t="shared" si="3"/>
        <v>10</v>
      </c>
      <c r="P35" s="74">
        <f t="shared" si="1"/>
        <v>84</v>
      </c>
      <c r="Q35" s="75" t="str">
        <f t="shared" si="2"/>
        <v>II.</v>
      </c>
    </row>
    <row r="36" spans="1:17" ht="15.75">
      <c r="A36" s="62" t="str">
        <f>Prezentace!B38</f>
        <v>R</v>
      </c>
      <c r="B36" s="63" t="str">
        <f>Prezentace!C38</f>
        <v>Majer</v>
      </c>
      <c r="C36" s="64" t="str">
        <f>Prezentace!D38</f>
        <v>Oldřich</v>
      </c>
      <c r="D36" s="25">
        <v>1</v>
      </c>
      <c r="E36" s="17">
        <v>5</v>
      </c>
      <c r="F36" s="17">
        <v>4</v>
      </c>
      <c r="G36" s="19"/>
      <c r="H36" s="19"/>
      <c r="I36" s="19"/>
      <c r="J36" s="19"/>
      <c r="K36" s="19"/>
      <c r="L36" s="19"/>
      <c r="M36" s="19"/>
      <c r="N36" s="20"/>
      <c r="O36" s="73">
        <f t="shared" si="3"/>
        <v>10</v>
      </c>
      <c r="P36" s="74">
        <f t="shared" si="1"/>
        <v>87</v>
      </c>
      <c r="Q36" s="75" t="str">
        <f t="shared" si="2"/>
        <v>II.</v>
      </c>
    </row>
    <row r="37" spans="1:17" ht="15.75">
      <c r="A37" s="62" t="str">
        <f>Prezentace!B39</f>
        <v>P</v>
      </c>
      <c r="B37" s="63" t="str">
        <f>Prezentace!C39</f>
        <v>Marek</v>
      </c>
      <c r="C37" s="64" t="str">
        <f>Prezentace!D39</f>
        <v>Jiří</v>
      </c>
      <c r="D37" s="25">
        <v>2</v>
      </c>
      <c r="E37" s="17">
        <v>3</v>
      </c>
      <c r="F37" s="17">
        <v>2</v>
      </c>
      <c r="G37" s="19">
        <v>1</v>
      </c>
      <c r="H37" s="19">
        <v>2</v>
      </c>
      <c r="I37" s="19"/>
      <c r="J37" s="19"/>
      <c r="K37" s="19"/>
      <c r="L37" s="19"/>
      <c r="M37" s="19"/>
      <c r="N37" s="20"/>
      <c r="O37" s="73">
        <f t="shared" si="3"/>
        <v>10</v>
      </c>
      <c r="P37" s="74">
        <f t="shared" si="1"/>
        <v>82</v>
      </c>
      <c r="Q37" s="75" t="str">
        <f t="shared" si="2"/>
        <v>III.</v>
      </c>
    </row>
    <row r="38" spans="1:17" ht="15.75">
      <c r="A38" s="62" t="str">
        <f>Prezentace!B40</f>
        <v>P</v>
      </c>
      <c r="B38" s="63" t="str">
        <f>Prezentace!C40</f>
        <v>Michková</v>
      </c>
      <c r="C38" s="64" t="str">
        <f>Prezentace!D40</f>
        <v>Martina</v>
      </c>
      <c r="D38" s="25">
        <v>2</v>
      </c>
      <c r="E38" s="17">
        <v>1</v>
      </c>
      <c r="F38" s="17">
        <v>2</v>
      </c>
      <c r="G38" s="19">
        <v>0</v>
      </c>
      <c r="H38" s="19">
        <v>4</v>
      </c>
      <c r="I38" s="19">
        <v>0</v>
      </c>
      <c r="J38" s="19">
        <v>1</v>
      </c>
      <c r="K38" s="19"/>
      <c r="L38" s="19"/>
      <c r="M38" s="19"/>
      <c r="N38" s="20"/>
      <c r="O38" s="73">
        <f t="shared" si="3"/>
        <v>10</v>
      </c>
      <c r="P38" s="74">
        <f t="shared" si="1"/>
        <v>73</v>
      </c>
      <c r="Q38" s="75" t="str">
        <f t="shared" si="2"/>
        <v>ne</v>
      </c>
    </row>
    <row r="39" spans="1:17" ht="15.75">
      <c r="A39" s="62" t="str">
        <f>Prezentace!B41</f>
        <v>P</v>
      </c>
      <c r="B39" s="63" t="str">
        <f>Prezentace!C41</f>
        <v>Miler</v>
      </c>
      <c r="C39" s="64" t="str">
        <f>Prezentace!D41</f>
        <v>Zdeněk</v>
      </c>
      <c r="D39" s="25">
        <v>3</v>
      </c>
      <c r="E39" s="17">
        <v>4</v>
      </c>
      <c r="F39" s="17">
        <v>0</v>
      </c>
      <c r="G39" s="19">
        <v>1</v>
      </c>
      <c r="H39" s="19">
        <v>2</v>
      </c>
      <c r="I39" s="19"/>
      <c r="J39" s="19"/>
      <c r="K39" s="19"/>
      <c r="L39" s="19"/>
      <c r="M39" s="19"/>
      <c r="N39" s="20"/>
      <c r="O39" s="73">
        <f t="shared" si="3"/>
        <v>10</v>
      </c>
      <c r="P39" s="74">
        <f t="shared" si="1"/>
        <v>85</v>
      </c>
      <c r="Q39" s="75" t="str">
        <f t="shared" si="2"/>
        <v>II.</v>
      </c>
    </row>
    <row r="40" spans="1:17" ht="15.75">
      <c r="A40" s="62" t="str">
        <f>Prezentace!B42</f>
        <v>R</v>
      </c>
      <c r="B40" s="63" t="str">
        <f>Prezentace!C42</f>
        <v>Miler</v>
      </c>
      <c r="C40" s="64" t="str">
        <f>Prezentace!D42</f>
        <v>Zdeněk</v>
      </c>
      <c r="D40" s="25">
        <v>2</v>
      </c>
      <c r="E40" s="17">
        <v>2</v>
      </c>
      <c r="F40" s="17">
        <v>4</v>
      </c>
      <c r="G40" s="19">
        <v>1</v>
      </c>
      <c r="H40" s="19">
        <v>0</v>
      </c>
      <c r="I40" s="19">
        <v>0</v>
      </c>
      <c r="J40" s="19">
        <v>0</v>
      </c>
      <c r="K40" s="19">
        <v>0</v>
      </c>
      <c r="L40" s="19">
        <v>1</v>
      </c>
      <c r="M40" s="19"/>
      <c r="N40" s="20"/>
      <c r="O40" s="73">
        <f t="shared" si="3"/>
        <v>10</v>
      </c>
      <c r="P40" s="74">
        <f t="shared" si="1"/>
        <v>79</v>
      </c>
      <c r="Q40" s="75" t="str">
        <f t="shared" si="2"/>
        <v>III.</v>
      </c>
    </row>
    <row r="41" spans="1:17" ht="15.75">
      <c r="A41" s="62" t="str">
        <f>Prezentace!B43</f>
        <v>P</v>
      </c>
      <c r="B41" s="63" t="str">
        <f>Prezentace!C43</f>
        <v>Mužík st.</v>
      </c>
      <c r="C41" s="64" t="str">
        <f>Prezentace!D43</f>
        <v>Vladimír</v>
      </c>
      <c r="D41" s="25">
        <v>1</v>
      </c>
      <c r="E41" s="17">
        <v>4</v>
      </c>
      <c r="F41" s="17">
        <v>4</v>
      </c>
      <c r="G41" s="19">
        <v>1</v>
      </c>
      <c r="H41" s="19"/>
      <c r="I41" s="19"/>
      <c r="J41" s="19"/>
      <c r="K41" s="19"/>
      <c r="L41" s="19"/>
      <c r="M41" s="19"/>
      <c r="N41" s="20"/>
      <c r="O41" s="73">
        <f t="shared" si="3"/>
        <v>10</v>
      </c>
      <c r="P41" s="74">
        <f t="shared" si="1"/>
        <v>85</v>
      </c>
      <c r="Q41" s="75" t="str">
        <f t="shared" si="2"/>
        <v>II.</v>
      </c>
    </row>
    <row r="42" spans="1:17" ht="15.75">
      <c r="A42" s="62" t="str">
        <f>Prezentace!B44</f>
        <v>R</v>
      </c>
      <c r="B42" s="63" t="str">
        <f>Prezentace!C44</f>
        <v>Mužík st.</v>
      </c>
      <c r="C42" s="64" t="str">
        <f>Prezentace!D44</f>
        <v>Vladimír</v>
      </c>
      <c r="D42" s="25">
        <v>5</v>
      </c>
      <c r="E42" s="17">
        <v>1</v>
      </c>
      <c r="F42" s="17">
        <v>3</v>
      </c>
      <c r="G42" s="19">
        <v>0</v>
      </c>
      <c r="H42" s="19">
        <v>1</v>
      </c>
      <c r="I42" s="19"/>
      <c r="J42" s="19"/>
      <c r="K42" s="19"/>
      <c r="L42" s="19"/>
      <c r="M42" s="19"/>
      <c r="N42" s="20"/>
      <c r="O42" s="73">
        <f t="shared" si="3"/>
        <v>10</v>
      </c>
      <c r="P42" s="74">
        <f t="shared" si="1"/>
        <v>89</v>
      </c>
      <c r="Q42" s="75" t="str">
        <f t="shared" si="2"/>
        <v>I.</v>
      </c>
    </row>
    <row r="43" spans="1:17" ht="15.75">
      <c r="A43" s="62" t="str">
        <f>Prezentace!B45</f>
        <v>P</v>
      </c>
      <c r="B43" s="63" t="str">
        <f>Prezentace!C45</f>
        <v>Mužík ml.</v>
      </c>
      <c r="C43" s="64" t="str">
        <f>Prezentace!D45</f>
        <v>Vladimír</v>
      </c>
      <c r="D43" s="25">
        <v>2</v>
      </c>
      <c r="E43" s="17">
        <v>4</v>
      </c>
      <c r="F43" s="17">
        <v>1</v>
      </c>
      <c r="G43" s="19">
        <v>0</v>
      </c>
      <c r="H43" s="19">
        <v>1</v>
      </c>
      <c r="I43" s="19">
        <v>0</v>
      </c>
      <c r="J43" s="19">
        <v>1</v>
      </c>
      <c r="K43" s="19">
        <v>0</v>
      </c>
      <c r="L43" s="19">
        <v>1</v>
      </c>
      <c r="M43" s="19"/>
      <c r="N43" s="20"/>
      <c r="O43" s="73">
        <f t="shared" si="3"/>
        <v>10</v>
      </c>
      <c r="P43" s="74">
        <f t="shared" si="1"/>
        <v>76</v>
      </c>
      <c r="Q43" s="75" t="str">
        <f t="shared" si="2"/>
        <v>ne</v>
      </c>
    </row>
    <row r="44" spans="1:17" ht="15.75">
      <c r="A44" s="62" t="str">
        <f>Prezentace!B46</f>
        <v>P</v>
      </c>
      <c r="B44" s="63" t="str">
        <f>Prezentace!C46</f>
        <v>Pakosta</v>
      </c>
      <c r="C44" s="64" t="str">
        <f>Prezentace!D46</f>
        <v>Karel</v>
      </c>
      <c r="D44" s="25">
        <v>7</v>
      </c>
      <c r="E44" s="17">
        <v>1</v>
      </c>
      <c r="F44" s="17">
        <v>1</v>
      </c>
      <c r="G44" s="19">
        <v>1</v>
      </c>
      <c r="H44" s="19"/>
      <c r="I44" s="19"/>
      <c r="J44" s="19"/>
      <c r="K44" s="19"/>
      <c r="L44" s="19"/>
      <c r="M44" s="19"/>
      <c r="N44" s="20"/>
      <c r="O44" s="73">
        <f t="shared" si="3"/>
        <v>10</v>
      </c>
      <c r="P44" s="74">
        <f t="shared" si="1"/>
        <v>94</v>
      </c>
      <c r="Q44" s="75" t="str">
        <f t="shared" si="2"/>
        <v>M</v>
      </c>
    </row>
    <row r="45" spans="1:17" ht="15.75">
      <c r="A45" s="62" t="str">
        <f>Prezentace!B47</f>
        <v>P</v>
      </c>
      <c r="B45" s="63" t="str">
        <f>Prezentace!C47</f>
        <v>Pavelka</v>
      </c>
      <c r="C45" s="64" t="str">
        <f>Prezentace!D47</f>
        <v>Ivan</v>
      </c>
      <c r="D45" s="25">
        <v>3</v>
      </c>
      <c r="E45" s="17">
        <v>3</v>
      </c>
      <c r="F45" s="17">
        <v>2</v>
      </c>
      <c r="G45" s="19">
        <v>1</v>
      </c>
      <c r="H45" s="19">
        <v>1</v>
      </c>
      <c r="I45" s="19"/>
      <c r="J45" s="19"/>
      <c r="K45" s="19"/>
      <c r="L45" s="19"/>
      <c r="M45" s="19"/>
      <c r="N45" s="20"/>
      <c r="O45" s="73">
        <f t="shared" si="3"/>
        <v>10</v>
      </c>
      <c r="P45" s="74">
        <f t="shared" si="1"/>
        <v>86</v>
      </c>
      <c r="Q45" s="75" t="str">
        <f t="shared" si="2"/>
        <v>II.</v>
      </c>
    </row>
    <row r="46" spans="1:17" ht="15.75">
      <c r="A46" s="62" t="str">
        <f>Prezentace!B48</f>
        <v>R</v>
      </c>
      <c r="B46" s="63" t="str">
        <f>Prezentace!C48</f>
        <v>Pavelka</v>
      </c>
      <c r="C46" s="64" t="str">
        <f>Prezentace!D48</f>
        <v>Ivan</v>
      </c>
      <c r="D46" s="25">
        <v>3</v>
      </c>
      <c r="E46" s="17">
        <v>1</v>
      </c>
      <c r="F46" s="17">
        <v>2</v>
      </c>
      <c r="G46" s="19">
        <v>3</v>
      </c>
      <c r="H46" s="19">
        <v>1</v>
      </c>
      <c r="I46" s="19"/>
      <c r="J46" s="19"/>
      <c r="K46" s="19"/>
      <c r="L46" s="19"/>
      <c r="M46" s="19"/>
      <c r="N46" s="20"/>
      <c r="O46" s="73">
        <f t="shared" si="3"/>
        <v>10</v>
      </c>
      <c r="P46" s="74">
        <f t="shared" si="1"/>
        <v>82</v>
      </c>
      <c r="Q46" s="75" t="str">
        <f t="shared" si="2"/>
        <v>III.</v>
      </c>
    </row>
    <row r="47" spans="1:17" ht="15.75">
      <c r="A47" s="62" t="str">
        <f>Prezentace!B49</f>
        <v>P</v>
      </c>
      <c r="B47" s="63" t="str">
        <f>Prezentace!C49</f>
        <v>Pětivlas</v>
      </c>
      <c r="C47" s="64" t="str">
        <f>Prezentace!D49</f>
        <v>David</v>
      </c>
      <c r="D47" s="25">
        <v>1</v>
      </c>
      <c r="E47" s="17">
        <v>1</v>
      </c>
      <c r="F47" s="17">
        <v>5</v>
      </c>
      <c r="G47" s="19">
        <v>1</v>
      </c>
      <c r="H47" s="19">
        <v>1</v>
      </c>
      <c r="I47" s="19">
        <v>1</v>
      </c>
      <c r="J47" s="19"/>
      <c r="K47" s="19"/>
      <c r="L47" s="19"/>
      <c r="M47" s="19"/>
      <c r="N47" s="20"/>
      <c r="O47" s="73">
        <f t="shared" si="3"/>
        <v>10</v>
      </c>
      <c r="P47" s="74">
        <f t="shared" si="1"/>
        <v>77</v>
      </c>
      <c r="Q47" s="75" t="str">
        <f t="shared" si="2"/>
        <v>ne</v>
      </c>
    </row>
    <row r="48" spans="1:17" ht="15.75">
      <c r="A48" s="62" t="str">
        <f>Prezentace!B50</f>
        <v>P</v>
      </c>
      <c r="B48" s="63" t="str">
        <f>Prezentace!C50</f>
        <v>Plecer</v>
      </c>
      <c r="C48" s="64" t="str">
        <f>Prezentace!D50</f>
        <v>Josef</v>
      </c>
      <c r="D48" s="25">
        <v>1</v>
      </c>
      <c r="E48" s="17">
        <v>4</v>
      </c>
      <c r="F48" s="17">
        <v>0</v>
      </c>
      <c r="G48" s="19">
        <v>1</v>
      </c>
      <c r="H48" s="19">
        <v>1</v>
      </c>
      <c r="I48" s="19">
        <v>1</v>
      </c>
      <c r="J48" s="19">
        <v>0</v>
      </c>
      <c r="K48" s="19">
        <v>1</v>
      </c>
      <c r="L48" s="19">
        <v>0</v>
      </c>
      <c r="M48" s="19">
        <v>0</v>
      </c>
      <c r="N48" s="20">
        <v>1</v>
      </c>
      <c r="O48" s="73">
        <f t="shared" si="3"/>
        <v>10</v>
      </c>
      <c r="P48" s="74">
        <f t="shared" si="1"/>
        <v>67</v>
      </c>
      <c r="Q48" s="75" t="str">
        <f t="shared" si="2"/>
        <v>ne</v>
      </c>
    </row>
    <row r="49" spans="1:17" ht="15.75">
      <c r="A49" s="62" t="str">
        <f>Prezentace!B51</f>
        <v>R</v>
      </c>
      <c r="B49" s="63" t="str">
        <f>Prezentace!C51</f>
        <v>Plecer</v>
      </c>
      <c r="C49" s="64" t="str">
        <f>Prezentace!D51</f>
        <v>Josef</v>
      </c>
      <c r="D49" s="25">
        <v>2</v>
      </c>
      <c r="E49" s="17">
        <v>1</v>
      </c>
      <c r="F49" s="17">
        <v>1</v>
      </c>
      <c r="G49" s="19">
        <v>3</v>
      </c>
      <c r="H49" s="19">
        <v>3</v>
      </c>
      <c r="I49" s="19"/>
      <c r="J49" s="19"/>
      <c r="K49" s="19"/>
      <c r="L49" s="19"/>
      <c r="M49" s="19"/>
      <c r="N49" s="20"/>
      <c r="O49" s="73">
        <f t="shared" si="3"/>
        <v>10</v>
      </c>
      <c r="P49" s="74">
        <f t="shared" si="1"/>
        <v>76</v>
      </c>
      <c r="Q49" s="75" t="str">
        <f t="shared" si="2"/>
        <v>ne</v>
      </c>
    </row>
    <row r="50" spans="1:17" ht="15.75">
      <c r="A50" s="62" t="str">
        <f>Prezentace!B52</f>
        <v>P</v>
      </c>
      <c r="B50" s="63" t="str">
        <f>Prezentace!C52</f>
        <v>Pomyje</v>
      </c>
      <c r="C50" s="64" t="str">
        <f>Prezentace!D52</f>
        <v>Jaroslav</v>
      </c>
      <c r="D50" s="25">
        <v>0</v>
      </c>
      <c r="E50" s="17">
        <v>2</v>
      </c>
      <c r="F50" s="17">
        <v>3</v>
      </c>
      <c r="G50" s="19">
        <v>1</v>
      </c>
      <c r="H50" s="19">
        <v>4</v>
      </c>
      <c r="I50" s="19"/>
      <c r="J50" s="19"/>
      <c r="K50" s="19"/>
      <c r="L50" s="19"/>
      <c r="M50" s="19"/>
      <c r="N50" s="20"/>
      <c r="O50" s="73">
        <f t="shared" si="3"/>
        <v>10</v>
      </c>
      <c r="P50" s="74">
        <f t="shared" si="1"/>
        <v>73</v>
      </c>
      <c r="Q50" s="75" t="str">
        <f t="shared" si="2"/>
        <v>ne</v>
      </c>
    </row>
    <row r="51" spans="1:17" ht="15.75">
      <c r="A51" s="62" t="str">
        <f>Prezentace!B53</f>
        <v>P</v>
      </c>
      <c r="B51" s="63" t="str">
        <f>Prezentace!C53</f>
        <v>Rendl</v>
      </c>
      <c r="C51" s="64" t="str">
        <f>Prezentace!D53</f>
        <v>Josef</v>
      </c>
      <c r="D51" s="25">
        <v>7</v>
      </c>
      <c r="E51" s="17">
        <v>3</v>
      </c>
      <c r="F51" s="17"/>
      <c r="G51" s="19"/>
      <c r="H51" s="19"/>
      <c r="I51" s="19"/>
      <c r="J51" s="19"/>
      <c r="K51" s="19"/>
      <c r="L51" s="19"/>
      <c r="M51" s="19"/>
      <c r="N51" s="20"/>
      <c r="O51" s="73">
        <f t="shared" si="3"/>
        <v>10</v>
      </c>
      <c r="P51" s="74">
        <f t="shared" si="1"/>
        <v>97</v>
      </c>
      <c r="Q51" s="75" t="str">
        <f t="shared" si="2"/>
        <v>M</v>
      </c>
    </row>
    <row r="52" spans="1:17" ht="15.75">
      <c r="A52" s="62" t="str">
        <f>Prezentace!B54</f>
        <v>R</v>
      </c>
      <c r="B52" s="63" t="str">
        <f>Prezentace!C54</f>
        <v>Rendl</v>
      </c>
      <c r="C52" s="64" t="str">
        <f>Prezentace!D54</f>
        <v>Josef</v>
      </c>
      <c r="D52" s="25">
        <v>3</v>
      </c>
      <c r="E52" s="17">
        <v>5</v>
      </c>
      <c r="F52" s="17">
        <v>1</v>
      </c>
      <c r="G52" s="19">
        <v>0</v>
      </c>
      <c r="H52" s="19">
        <v>1</v>
      </c>
      <c r="I52" s="19"/>
      <c r="J52" s="19"/>
      <c r="K52" s="19"/>
      <c r="L52" s="19"/>
      <c r="M52" s="19"/>
      <c r="N52" s="20"/>
      <c r="O52" s="73">
        <f t="shared" si="3"/>
        <v>10</v>
      </c>
      <c r="P52" s="74">
        <f t="shared" si="1"/>
        <v>89</v>
      </c>
      <c r="Q52" s="75" t="str">
        <f t="shared" si="2"/>
        <v>I.</v>
      </c>
    </row>
    <row r="53" spans="1:17" ht="15.75">
      <c r="A53" s="62" t="str">
        <f>Prezentace!B55</f>
        <v>P</v>
      </c>
      <c r="B53" s="63" t="str">
        <f>Prezentace!C55</f>
        <v>Rendl</v>
      </c>
      <c r="C53" s="64" t="str">
        <f>Prezentace!D55</f>
        <v>Pavel</v>
      </c>
      <c r="D53" s="25">
        <v>3</v>
      </c>
      <c r="E53" s="17">
        <v>4</v>
      </c>
      <c r="F53" s="17">
        <v>2</v>
      </c>
      <c r="G53" s="19">
        <v>0</v>
      </c>
      <c r="H53" s="19">
        <v>1</v>
      </c>
      <c r="I53" s="19"/>
      <c r="J53" s="19"/>
      <c r="K53" s="19"/>
      <c r="L53" s="19"/>
      <c r="M53" s="19"/>
      <c r="N53" s="20"/>
      <c r="O53" s="73">
        <f t="shared" si="3"/>
        <v>10</v>
      </c>
      <c r="P53" s="74">
        <f t="shared" si="1"/>
        <v>88</v>
      </c>
      <c r="Q53" s="75" t="str">
        <f t="shared" si="2"/>
        <v>I.</v>
      </c>
    </row>
    <row r="54" spans="1:17" ht="15.75">
      <c r="A54" s="62" t="str">
        <f>Prezentace!B56</f>
        <v>R</v>
      </c>
      <c r="B54" s="63" t="str">
        <f>Prezentace!C56</f>
        <v>Rendl</v>
      </c>
      <c r="C54" s="64" t="str">
        <f>Prezentace!D56</f>
        <v>Pavel</v>
      </c>
      <c r="D54" s="25">
        <v>2</v>
      </c>
      <c r="E54" s="17">
        <v>4</v>
      </c>
      <c r="F54" s="17">
        <v>3</v>
      </c>
      <c r="G54" s="19">
        <v>0</v>
      </c>
      <c r="H54" s="19">
        <v>1</v>
      </c>
      <c r="I54" s="19"/>
      <c r="J54" s="19"/>
      <c r="K54" s="19"/>
      <c r="L54" s="19"/>
      <c r="M54" s="19"/>
      <c r="N54" s="20"/>
      <c r="O54" s="73">
        <f t="shared" si="3"/>
        <v>10</v>
      </c>
      <c r="P54" s="74">
        <f t="shared" si="1"/>
        <v>86</v>
      </c>
      <c r="Q54" s="75" t="str">
        <f t="shared" si="2"/>
        <v>II.</v>
      </c>
    </row>
    <row r="55" spans="1:17" ht="15.75">
      <c r="A55" s="62" t="str">
        <f>Prezentace!B57</f>
        <v>P</v>
      </c>
      <c r="B55" s="63" t="str">
        <f>Prezentace!C57</f>
        <v>Řeháček</v>
      </c>
      <c r="C55" s="64" t="str">
        <f>Prezentace!D57</f>
        <v>Radek</v>
      </c>
      <c r="D55" s="25">
        <v>0</v>
      </c>
      <c r="E55" s="17">
        <v>3</v>
      </c>
      <c r="F55" s="17">
        <v>4</v>
      </c>
      <c r="G55" s="19">
        <v>1</v>
      </c>
      <c r="H55" s="19">
        <v>1</v>
      </c>
      <c r="I55" s="19">
        <v>0</v>
      </c>
      <c r="J55" s="19">
        <v>1</v>
      </c>
      <c r="K55" s="19"/>
      <c r="L55" s="19"/>
      <c r="M55" s="19"/>
      <c r="N55" s="20"/>
      <c r="O55" s="73">
        <f t="shared" si="3"/>
        <v>10</v>
      </c>
      <c r="P55" s="74">
        <f t="shared" si="1"/>
        <v>76</v>
      </c>
      <c r="Q55" s="75" t="str">
        <f t="shared" si="2"/>
        <v>ne</v>
      </c>
    </row>
    <row r="56" spans="1:17" ht="15.75">
      <c r="A56" s="62" t="str">
        <f>Prezentace!B58</f>
        <v>P</v>
      </c>
      <c r="B56" s="63" t="str">
        <f>Prezentace!C58</f>
        <v>Sluka</v>
      </c>
      <c r="C56" s="64" t="str">
        <f>Prezentace!D58</f>
        <v>Jiří</v>
      </c>
      <c r="D56" s="25">
        <v>2</v>
      </c>
      <c r="E56" s="17">
        <v>5</v>
      </c>
      <c r="F56" s="17">
        <v>3</v>
      </c>
      <c r="G56" s="19"/>
      <c r="H56" s="19"/>
      <c r="I56" s="19"/>
      <c r="J56" s="19"/>
      <c r="K56" s="19"/>
      <c r="L56" s="19"/>
      <c r="M56" s="19"/>
      <c r="N56" s="20"/>
      <c r="O56" s="73">
        <f t="shared" si="3"/>
        <v>10</v>
      </c>
      <c r="P56" s="74">
        <f t="shared" si="1"/>
        <v>89</v>
      </c>
      <c r="Q56" s="75" t="str">
        <f t="shared" si="2"/>
        <v>I.</v>
      </c>
    </row>
    <row r="57" spans="1:17" ht="15.75">
      <c r="A57" s="62" t="str">
        <f>Prezentace!B59</f>
        <v>P</v>
      </c>
      <c r="B57" s="63" t="str">
        <f>Prezentace!C59</f>
        <v>Švarc</v>
      </c>
      <c r="C57" s="64" t="str">
        <f>Prezentace!D59</f>
        <v>Vlastimil</v>
      </c>
      <c r="D57" s="25">
        <v>2</v>
      </c>
      <c r="E57" s="17">
        <v>2</v>
      </c>
      <c r="F57" s="17">
        <v>4</v>
      </c>
      <c r="G57" s="19">
        <v>2</v>
      </c>
      <c r="H57" s="19"/>
      <c r="I57" s="19"/>
      <c r="J57" s="19"/>
      <c r="K57" s="19"/>
      <c r="L57" s="19"/>
      <c r="M57" s="19"/>
      <c r="N57" s="20"/>
      <c r="O57" s="73">
        <f t="shared" si="3"/>
        <v>10</v>
      </c>
      <c r="P57" s="74">
        <f t="shared" si="1"/>
        <v>84</v>
      </c>
      <c r="Q57" s="75" t="str">
        <f t="shared" si="2"/>
        <v>II.</v>
      </c>
    </row>
    <row r="58" spans="1:17" ht="15.75">
      <c r="A58" s="62" t="str">
        <f>Prezentace!B60</f>
        <v>R</v>
      </c>
      <c r="B58" s="63" t="str">
        <f>Prezentace!C60</f>
        <v>Švarc</v>
      </c>
      <c r="C58" s="64" t="str">
        <f>Prezentace!D60</f>
        <v>Vlastimil</v>
      </c>
      <c r="D58" s="25">
        <v>0</v>
      </c>
      <c r="E58" s="17">
        <v>4</v>
      </c>
      <c r="F58" s="17">
        <v>6</v>
      </c>
      <c r="G58" s="19"/>
      <c r="H58" s="19"/>
      <c r="I58" s="19"/>
      <c r="J58" s="19"/>
      <c r="K58" s="19"/>
      <c r="L58" s="19"/>
      <c r="M58" s="19"/>
      <c r="N58" s="20"/>
      <c r="O58" s="73">
        <f t="shared" si="3"/>
        <v>10</v>
      </c>
      <c r="P58" s="74">
        <f t="shared" si="1"/>
        <v>84</v>
      </c>
      <c r="Q58" s="75" t="str">
        <f t="shared" si="2"/>
        <v>II.</v>
      </c>
    </row>
    <row r="59" spans="1:17" ht="15.75">
      <c r="A59" s="62" t="str">
        <f>Prezentace!B61</f>
        <v>P</v>
      </c>
      <c r="B59" s="63" t="str">
        <f>Prezentace!C61</f>
        <v>Švarc ml.</v>
      </c>
      <c r="C59" s="64" t="str">
        <f>Prezentace!D61</f>
        <v>Vlastimil</v>
      </c>
      <c r="D59" s="25">
        <v>3</v>
      </c>
      <c r="E59" s="17">
        <v>2</v>
      </c>
      <c r="F59" s="17">
        <v>5</v>
      </c>
      <c r="G59" s="19"/>
      <c r="H59" s="19"/>
      <c r="I59" s="19"/>
      <c r="J59" s="19"/>
      <c r="K59" s="19"/>
      <c r="L59" s="19"/>
      <c r="M59" s="19"/>
      <c r="N59" s="20"/>
      <c r="O59" s="73">
        <f t="shared" si="3"/>
        <v>10</v>
      </c>
      <c r="P59" s="74">
        <f t="shared" si="1"/>
        <v>88</v>
      </c>
      <c r="Q59" s="75" t="str">
        <f t="shared" si="2"/>
        <v>I.</v>
      </c>
    </row>
    <row r="60" spans="1:17" ht="15.75">
      <c r="A60" s="62" t="str">
        <f>Prezentace!B62</f>
        <v>R</v>
      </c>
      <c r="B60" s="63" t="str">
        <f>Prezentace!C62</f>
        <v>Švarc ml.</v>
      </c>
      <c r="C60" s="64" t="str">
        <f>Prezentace!D62</f>
        <v>Vlastimil</v>
      </c>
      <c r="D60" s="25">
        <v>2</v>
      </c>
      <c r="E60" s="17">
        <v>4</v>
      </c>
      <c r="F60" s="17">
        <v>3</v>
      </c>
      <c r="G60" s="19">
        <v>0</v>
      </c>
      <c r="H60" s="19">
        <v>0</v>
      </c>
      <c r="I60" s="19">
        <v>0</v>
      </c>
      <c r="J60" s="19">
        <v>1</v>
      </c>
      <c r="K60" s="19"/>
      <c r="L60" s="19"/>
      <c r="M60" s="19"/>
      <c r="N60" s="20"/>
      <c r="O60" s="73">
        <f t="shared" si="3"/>
        <v>10</v>
      </c>
      <c r="P60" s="74">
        <f t="shared" si="1"/>
        <v>84</v>
      </c>
      <c r="Q60" s="75" t="str">
        <f t="shared" si="2"/>
        <v>II.</v>
      </c>
    </row>
    <row r="61" spans="1:17" ht="15.75">
      <c r="A61" s="62" t="str">
        <f>Prezentace!B63</f>
        <v>P</v>
      </c>
      <c r="B61" s="63" t="str">
        <f>Prezentace!C63</f>
        <v>Taubr</v>
      </c>
      <c r="C61" s="64" t="str">
        <f>Prezentace!D63</f>
        <v>Pavel</v>
      </c>
      <c r="D61" s="25">
        <v>1</v>
      </c>
      <c r="E61" s="17">
        <v>0</v>
      </c>
      <c r="F61" s="17">
        <v>5</v>
      </c>
      <c r="G61" s="19">
        <v>2</v>
      </c>
      <c r="H61" s="19">
        <v>1</v>
      </c>
      <c r="I61" s="19">
        <v>1</v>
      </c>
      <c r="J61" s="19"/>
      <c r="K61" s="19"/>
      <c r="L61" s="19"/>
      <c r="M61" s="19"/>
      <c r="N61" s="20"/>
      <c r="O61" s="73">
        <f t="shared" si="3"/>
        <v>10</v>
      </c>
      <c r="P61" s="74">
        <f t="shared" si="1"/>
        <v>75</v>
      </c>
      <c r="Q61" s="75" t="str">
        <f t="shared" si="2"/>
        <v>ne</v>
      </c>
    </row>
    <row r="62" spans="1:17" ht="15.75">
      <c r="A62" s="62" t="str">
        <f>Prezentace!B64</f>
        <v>P</v>
      </c>
      <c r="B62" s="63" t="str">
        <f>Prezentace!C64</f>
        <v>Teringl</v>
      </c>
      <c r="C62" s="64" t="str">
        <f>Prezentace!D64</f>
        <v>Miroslav</v>
      </c>
      <c r="D62" s="25">
        <v>1</v>
      </c>
      <c r="E62" s="17">
        <v>4</v>
      </c>
      <c r="F62" s="17">
        <v>3</v>
      </c>
      <c r="G62" s="19">
        <v>2</v>
      </c>
      <c r="H62" s="19"/>
      <c r="I62" s="19"/>
      <c r="J62" s="19"/>
      <c r="K62" s="19"/>
      <c r="L62" s="19"/>
      <c r="M62" s="19"/>
      <c r="N62" s="20"/>
      <c r="O62" s="73">
        <f t="shared" si="3"/>
        <v>10</v>
      </c>
      <c r="P62" s="74">
        <f t="shared" si="1"/>
        <v>84</v>
      </c>
      <c r="Q62" s="75" t="str">
        <f t="shared" si="2"/>
        <v>II.</v>
      </c>
    </row>
    <row r="63" spans="1:17" ht="15.75">
      <c r="A63" s="62" t="str">
        <f>Prezentace!B65</f>
        <v>P</v>
      </c>
      <c r="B63" s="63" t="str">
        <f>Prezentace!C65</f>
        <v>Trnka</v>
      </c>
      <c r="C63" s="64" t="str">
        <f>Prezentace!D65</f>
        <v>Jan</v>
      </c>
      <c r="D63" s="25">
        <v>3</v>
      </c>
      <c r="E63" s="17">
        <v>2</v>
      </c>
      <c r="F63" s="17">
        <v>5</v>
      </c>
      <c r="G63" s="19"/>
      <c r="H63" s="19"/>
      <c r="I63" s="19"/>
      <c r="J63" s="19"/>
      <c r="K63" s="19"/>
      <c r="L63" s="19"/>
      <c r="M63" s="19"/>
      <c r="N63" s="20"/>
      <c r="O63" s="73">
        <f t="shared" si="3"/>
        <v>10</v>
      </c>
      <c r="P63" s="74">
        <f t="shared" si="1"/>
        <v>88</v>
      </c>
      <c r="Q63" s="75" t="str">
        <f t="shared" si="2"/>
        <v>I.</v>
      </c>
    </row>
    <row r="64" spans="1:17" ht="15.75">
      <c r="A64" s="62" t="str">
        <f>Prezentace!B66</f>
        <v>P</v>
      </c>
      <c r="B64" s="63" t="str">
        <f>Prezentace!C66</f>
        <v>Vašíček</v>
      </c>
      <c r="C64" s="64" t="str">
        <f>Prezentace!D66</f>
        <v>Karel</v>
      </c>
      <c r="D64" s="25">
        <v>0</v>
      </c>
      <c r="E64" s="17">
        <v>0</v>
      </c>
      <c r="F64" s="17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20">
        <v>0</v>
      </c>
      <c r="O64" s="73">
        <f t="shared" si="3"/>
        <v>0</v>
      </c>
      <c r="P64" s="74">
        <v>0</v>
      </c>
      <c r="Q64" s="75" t="str">
        <f t="shared" si="2"/>
        <v>ne</v>
      </c>
    </row>
    <row r="65" spans="1:17" ht="15.75">
      <c r="A65" s="62" t="str">
        <f>Prezentace!B67</f>
        <v>P</v>
      </c>
      <c r="B65" s="63" t="str">
        <f>Prezentace!C67</f>
        <v>Vejslík</v>
      </c>
      <c r="C65" s="64" t="str">
        <f>Prezentace!D67</f>
        <v>Vladimír</v>
      </c>
      <c r="D65" s="25">
        <v>2</v>
      </c>
      <c r="E65" s="17">
        <v>6</v>
      </c>
      <c r="F65" s="17">
        <v>2</v>
      </c>
      <c r="G65" s="19"/>
      <c r="H65" s="19"/>
      <c r="I65" s="19"/>
      <c r="J65" s="19"/>
      <c r="K65" s="19"/>
      <c r="L65" s="19"/>
      <c r="M65" s="19"/>
      <c r="N65" s="20"/>
      <c r="O65" s="73">
        <f t="shared" si="3"/>
        <v>10</v>
      </c>
      <c r="P65" s="74">
        <f t="shared" si="1"/>
        <v>90</v>
      </c>
      <c r="Q65" s="75" t="str">
        <f t="shared" si="2"/>
        <v>I.</v>
      </c>
    </row>
    <row r="66" spans="1:17" ht="15.75">
      <c r="A66" s="62" t="str">
        <f>Prezentace!B68</f>
        <v>P</v>
      </c>
      <c r="B66" s="63" t="str">
        <f>Prezentace!C68</f>
        <v>Zajíček</v>
      </c>
      <c r="C66" s="64" t="str">
        <f>Prezentace!D68</f>
        <v>Jan</v>
      </c>
      <c r="D66" s="25">
        <v>0</v>
      </c>
      <c r="E66" s="17">
        <v>1</v>
      </c>
      <c r="F66" s="17">
        <v>3</v>
      </c>
      <c r="G66" s="19">
        <v>0</v>
      </c>
      <c r="H66" s="19">
        <v>0</v>
      </c>
      <c r="I66" s="19">
        <v>1</v>
      </c>
      <c r="J66" s="19">
        <v>2</v>
      </c>
      <c r="K66" s="19">
        <v>0</v>
      </c>
      <c r="L66" s="19">
        <v>0</v>
      </c>
      <c r="M66" s="19">
        <v>1</v>
      </c>
      <c r="N66" s="20">
        <v>2</v>
      </c>
      <c r="O66" s="73">
        <f t="shared" si="3"/>
        <v>10</v>
      </c>
      <c r="P66" s="74">
        <f t="shared" si="1"/>
        <v>47</v>
      </c>
      <c r="Q66" s="75" t="str">
        <f t="shared" si="2"/>
        <v>ne</v>
      </c>
    </row>
    <row r="67" spans="1:17" ht="15.75">
      <c r="A67" s="62" t="str">
        <f>Prezentace!B69</f>
        <v>R</v>
      </c>
      <c r="B67" s="63" t="str">
        <f>Prezentace!C69</f>
        <v>Zajíček</v>
      </c>
      <c r="C67" s="64" t="str">
        <f>Prezentace!D69</f>
        <v>Jan</v>
      </c>
      <c r="D67" s="25">
        <v>1</v>
      </c>
      <c r="E67" s="17">
        <v>1</v>
      </c>
      <c r="F67" s="17">
        <v>1</v>
      </c>
      <c r="G67" s="19">
        <v>2</v>
      </c>
      <c r="H67" s="19">
        <v>1</v>
      </c>
      <c r="I67" s="19">
        <v>1</v>
      </c>
      <c r="J67" s="19">
        <v>1</v>
      </c>
      <c r="K67" s="19">
        <v>1</v>
      </c>
      <c r="L67" s="19">
        <v>1</v>
      </c>
      <c r="M67" s="19"/>
      <c r="N67" s="20"/>
      <c r="O67" s="73">
        <f t="shared" si="3"/>
        <v>10</v>
      </c>
      <c r="P67" s="74">
        <f t="shared" si="1"/>
        <v>61</v>
      </c>
      <c r="Q67" s="75" t="str">
        <f t="shared" si="2"/>
        <v>ne</v>
      </c>
    </row>
    <row r="68" spans="1:17" ht="15.75">
      <c r="A68" s="62" t="str">
        <f>Prezentace!B70</f>
        <v>P</v>
      </c>
      <c r="B68" s="63" t="str">
        <f>Prezentace!C70</f>
        <v>Žemlička</v>
      </c>
      <c r="C68" s="64" t="str">
        <f>Prezentace!D70</f>
        <v>Ladislav</v>
      </c>
      <c r="D68" s="25">
        <v>2</v>
      </c>
      <c r="E68" s="17">
        <v>4</v>
      </c>
      <c r="F68" s="17">
        <v>1</v>
      </c>
      <c r="G68" s="19">
        <v>1</v>
      </c>
      <c r="H68" s="19">
        <v>2</v>
      </c>
      <c r="I68" s="19"/>
      <c r="J68" s="19"/>
      <c r="K68" s="19"/>
      <c r="L68" s="19"/>
      <c r="M68" s="19"/>
      <c r="N68" s="20"/>
      <c r="O68" s="73">
        <f t="shared" si="3"/>
        <v>10</v>
      </c>
      <c r="P68" s="74">
        <f t="shared" si="1"/>
        <v>83</v>
      </c>
      <c r="Q68" s="75" t="str">
        <f t="shared" si="2"/>
        <v>III.</v>
      </c>
    </row>
    <row r="69" spans="1:17" ht="15.75">
      <c r="A69" s="62" t="str">
        <f>Prezentace!B71</f>
        <v>P</v>
      </c>
      <c r="B69" s="63" t="str">
        <f>Prezentace!C71</f>
        <v>Žemličková</v>
      </c>
      <c r="C69" s="64" t="str">
        <f>Prezentace!D71</f>
        <v>Marie</v>
      </c>
      <c r="D69" s="25">
        <v>1</v>
      </c>
      <c r="E69" s="17">
        <v>0</v>
      </c>
      <c r="F69" s="17">
        <v>4</v>
      </c>
      <c r="G69" s="19">
        <v>4</v>
      </c>
      <c r="H69" s="19">
        <v>0</v>
      </c>
      <c r="I69" s="19">
        <v>0</v>
      </c>
      <c r="J69" s="19">
        <v>1</v>
      </c>
      <c r="K69" s="19"/>
      <c r="L69" s="19"/>
      <c r="M69" s="19"/>
      <c r="N69" s="20"/>
      <c r="O69" s="73">
        <f t="shared" si="3"/>
        <v>10</v>
      </c>
      <c r="P69" s="74">
        <f aca="true" t="shared" si="4" ref="P69:P102">IF(C69=0,"©",IF(O69=0,"nebyl",(D69*10+E69*9+F69*8+G69*7+H69*6+I69*5+J69*4+K69*3+L69*2+M69*1+N69*0)))</f>
        <v>74</v>
      </c>
      <c r="Q69" s="75" t="str">
        <f aca="true" t="shared" si="5" ref="Q69:Q102">IF(P69="©","NE",IF(P69="nebyl","NE",IF(P69&gt;=92,"M",IF(P69&gt;=88,"I.",IF(P69&gt;=84,"II.",IF(P69&gt;=78,"III.","ne"))))))</f>
        <v>ne</v>
      </c>
    </row>
    <row r="70" spans="1:17" ht="15.75" hidden="1">
      <c r="A70" s="62" t="str">
        <f>Prezentace!B72</f>
        <v>P</v>
      </c>
      <c r="B70" s="63">
        <f>Prezentace!C72</f>
        <v>0</v>
      </c>
      <c r="C70" s="64">
        <f>Prezentace!D72</f>
        <v>0</v>
      </c>
      <c r="D70" s="25"/>
      <c r="E70" s="17"/>
      <c r="F70" s="17"/>
      <c r="G70" s="19"/>
      <c r="H70" s="19"/>
      <c r="I70" s="19"/>
      <c r="J70" s="19"/>
      <c r="K70" s="19"/>
      <c r="L70" s="19"/>
      <c r="M70" s="19"/>
      <c r="N70" s="20"/>
      <c r="O70" s="73">
        <f t="shared" si="3"/>
        <v>0</v>
      </c>
      <c r="P70" s="74" t="str">
        <f t="shared" si="4"/>
        <v>©</v>
      </c>
      <c r="Q70" s="75" t="str">
        <f t="shared" si="5"/>
        <v>NE</v>
      </c>
    </row>
    <row r="71" spans="1:17" ht="15.75" hidden="1">
      <c r="A71" s="62" t="str">
        <f>Prezentace!B73</f>
        <v>P</v>
      </c>
      <c r="B71" s="63">
        <f>Prezentace!C73</f>
        <v>0</v>
      </c>
      <c r="C71" s="64">
        <f>Prezentace!D73</f>
        <v>0</v>
      </c>
      <c r="D71" s="25"/>
      <c r="E71" s="17"/>
      <c r="F71" s="17"/>
      <c r="G71" s="19"/>
      <c r="H71" s="19"/>
      <c r="I71" s="19"/>
      <c r="J71" s="19"/>
      <c r="K71" s="19"/>
      <c r="L71" s="19"/>
      <c r="M71" s="19"/>
      <c r="N71" s="20"/>
      <c r="O71" s="73">
        <f t="shared" si="3"/>
        <v>0</v>
      </c>
      <c r="P71" s="74" t="str">
        <f t="shared" si="4"/>
        <v>©</v>
      </c>
      <c r="Q71" s="75" t="str">
        <f t="shared" si="5"/>
        <v>NE</v>
      </c>
    </row>
    <row r="72" spans="1:17" ht="15.75" hidden="1">
      <c r="A72" s="62" t="str">
        <f>Prezentace!B74</f>
        <v>P</v>
      </c>
      <c r="B72" s="63">
        <f>Prezentace!C74</f>
        <v>0</v>
      </c>
      <c r="C72" s="64">
        <f>Prezentace!D74</f>
        <v>0</v>
      </c>
      <c r="D72" s="25"/>
      <c r="E72" s="17"/>
      <c r="F72" s="17"/>
      <c r="G72" s="19"/>
      <c r="H72" s="19"/>
      <c r="I72" s="19"/>
      <c r="J72" s="19"/>
      <c r="K72" s="19"/>
      <c r="L72" s="19"/>
      <c r="M72" s="19"/>
      <c r="N72" s="20"/>
      <c r="O72" s="73">
        <f t="shared" si="3"/>
        <v>0</v>
      </c>
      <c r="P72" s="74" t="str">
        <f t="shared" si="4"/>
        <v>©</v>
      </c>
      <c r="Q72" s="75" t="str">
        <f t="shared" si="5"/>
        <v>NE</v>
      </c>
    </row>
    <row r="73" spans="1:17" ht="15.75" hidden="1">
      <c r="A73" s="62" t="str">
        <f>Prezentace!B75</f>
        <v>P</v>
      </c>
      <c r="B73" s="63">
        <f>Prezentace!C75</f>
        <v>0</v>
      </c>
      <c r="C73" s="64">
        <f>Prezentace!D75</f>
        <v>0</v>
      </c>
      <c r="D73" s="25"/>
      <c r="E73" s="17"/>
      <c r="F73" s="17"/>
      <c r="G73" s="19"/>
      <c r="H73" s="19"/>
      <c r="I73" s="19"/>
      <c r="J73" s="19"/>
      <c r="K73" s="19"/>
      <c r="L73" s="19"/>
      <c r="M73" s="19"/>
      <c r="N73" s="20"/>
      <c r="O73" s="73">
        <f t="shared" si="3"/>
        <v>0</v>
      </c>
      <c r="P73" s="74" t="str">
        <f t="shared" si="4"/>
        <v>©</v>
      </c>
      <c r="Q73" s="75" t="str">
        <f t="shared" si="5"/>
        <v>NE</v>
      </c>
    </row>
    <row r="74" spans="1:17" ht="15.75" hidden="1">
      <c r="A74" s="62" t="str">
        <f>Prezentace!B76</f>
        <v>P</v>
      </c>
      <c r="B74" s="63">
        <f>Prezentace!C76</f>
        <v>0</v>
      </c>
      <c r="C74" s="64">
        <f>Prezentace!D76</f>
        <v>0</v>
      </c>
      <c r="D74" s="25"/>
      <c r="E74" s="17"/>
      <c r="F74" s="17"/>
      <c r="G74" s="19"/>
      <c r="H74" s="19"/>
      <c r="I74" s="19"/>
      <c r="J74" s="19"/>
      <c r="K74" s="19"/>
      <c r="L74" s="19"/>
      <c r="M74" s="19"/>
      <c r="N74" s="20"/>
      <c r="O74" s="73">
        <f t="shared" si="3"/>
        <v>0</v>
      </c>
      <c r="P74" s="74" t="str">
        <f t="shared" si="4"/>
        <v>©</v>
      </c>
      <c r="Q74" s="75" t="str">
        <f t="shared" si="5"/>
        <v>NE</v>
      </c>
    </row>
    <row r="75" spans="1:17" ht="15.75" hidden="1">
      <c r="A75" s="62" t="str">
        <f>Prezentace!B77</f>
        <v>P</v>
      </c>
      <c r="B75" s="63">
        <f>Prezentace!C77</f>
        <v>0</v>
      </c>
      <c r="C75" s="64">
        <f>Prezentace!D77</f>
        <v>0</v>
      </c>
      <c r="D75" s="25"/>
      <c r="E75" s="17"/>
      <c r="F75" s="17"/>
      <c r="G75" s="19"/>
      <c r="H75" s="19"/>
      <c r="I75" s="19"/>
      <c r="J75" s="19"/>
      <c r="K75" s="19"/>
      <c r="L75" s="19"/>
      <c r="M75" s="19"/>
      <c r="N75" s="20"/>
      <c r="O75" s="73">
        <f t="shared" si="3"/>
        <v>0</v>
      </c>
      <c r="P75" s="74" t="str">
        <f t="shared" si="4"/>
        <v>©</v>
      </c>
      <c r="Q75" s="75" t="str">
        <f t="shared" si="5"/>
        <v>NE</v>
      </c>
    </row>
    <row r="76" spans="1:17" ht="15.75" hidden="1">
      <c r="A76" s="62" t="str">
        <f>Prezentace!B78</f>
        <v>P</v>
      </c>
      <c r="B76" s="63">
        <f>Prezentace!C78</f>
        <v>0</v>
      </c>
      <c r="C76" s="64">
        <f>Prezentace!D78</f>
        <v>0</v>
      </c>
      <c r="D76" s="25"/>
      <c r="E76" s="17"/>
      <c r="F76" s="17"/>
      <c r="G76" s="19"/>
      <c r="H76" s="19"/>
      <c r="I76" s="19"/>
      <c r="J76" s="19"/>
      <c r="K76" s="19"/>
      <c r="L76" s="19"/>
      <c r="M76" s="19"/>
      <c r="N76" s="20"/>
      <c r="O76" s="73">
        <f t="shared" si="3"/>
        <v>0</v>
      </c>
      <c r="P76" s="74" t="str">
        <f t="shared" si="4"/>
        <v>©</v>
      </c>
      <c r="Q76" s="75" t="str">
        <f t="shared" si="5"/>
        <v>NE</v>
      </c>
    </row>
    <row r="77" spans="1:17" ht="15.75" hidden="1">
      <c r="A77" s="62" t="str">
        <f>Prezentace!B79</f>
        <v>P</v>
      </c>
      <c r="B77" s="63">
        <f>Prezentace!C79</f>
        <v>0</v>
      </c>
      <c r="C77" s="64">
        <f>Prezentace!D79</f>
        <v>0</v>
      </c>
      <c r="D77" s="25"/>
      <c r="E77" s="17"/>
      <c r="F77" s="17"/>
      <c r="G77" s="19"/>
      <c r="H77" s="19"/>
      <c r="I77" s="19"/>
      <c r="J77" s="19"/>
      <c r="K77" s="19"/>
      <c r="L77" s="19"/>
      <c r="M77" s="19"/>
      <c r="N77" s="20"/>
      <c r="O77" s="73">
        <f t="shared" si="3"/>
        <v>0</v>
      </c>
      <c r="P77" s="74" t="str">
        <f t="shared" si="4"/>
        <v>©</v>
      </c>
      <c r="Q77" s="75" t="str">
        <f t="shared" si="5"/>
        <v>NE</v>
      </c>
    </row>
    <row r="78" spans="1:17" ht="15.75" hidden="1">
      <c r="A78" s="62" t="str">
        <f>Prezentace!B80</f>
        <v>P</v>
      </c>
      <c r="B78" s="63">
        <f>Prezentace!C80</f>
        <v>0</v>
      </c>
      <c r="C78" s="64">
        <f>Prezentace!D80</f>
        <v>0</v>
      </c>
      <c r="D78" s="25"/>
      <c r="E78" s="17"/>
      <c r="F78" s="17"/>
      <c r="G78" s="19"/>
      <c r="H78" s="19"/>
      <c r="I78" s="19"/>
      <c r="J78" s="19"/>
      <c r="K78" s="19"/>
      <c r="L78" s="19"/>
      <c r="M78" s="19"/>
      <c r="N78" s="20"/>
      <c r="O78" s="73">
        <f t="shared" si="3"/>
        <v>0</v>
      </c>
      <c r="P78" s="74" t="str">
        <f t="shared" si="4"/>
        <v>©</v>
      </c>
      <c r="Q78" s="75" t="str">
        <f t="shared" si="5"/>
        <v>NE</v>
      </c>
    </row>
    <row r="79" spans="1:17" ht="15.75" hidden="1">
      <c r="A79" s="62" t="str">
        <f>Prezentace!B81</f>
        <v>P</v>
      </c>
      <c r="B79" s="63">
        <f>Prezentace!C81</f>
        <v>0</v>
      </c>
      <c r="C79" s="64">
        <f>Prezentace!D81</f>
        <v>0</v>
      </c>
      <c r="D79" s="25"/>
      <c r="E79" s="17"/>
      <c r="F79" s="17"/>
      <c r="G79" s="19"/>
      <c r="H79" s="19"/>
      <c r="I79" s="19"/>
      <c r="J79" s="19"/>
      <c r="K79" s="19"/>
      <c r="L79" s="19"/>
      <c r="M79" s="19"/>
      <c r="N79" s="20"/>
      <c r="O79" s="73">
        <f t="shared" si="3"/>
        <v>0</v>
      </c>
      <c r="P79" s="74" t="str">
        <f t="shared" si="4"/>
        <v>©</v>
      </c>
      <c r="Q79" s="75" t="str">
        <f t="shared" si="5"/>
        <v>NE</v>
      </c>
    </row>
    <row r="80" spans="1:17" ht="15.75" hidden="1">
      <c r="A80" s="62" t="str">
        <f>Prezentace!B82</f>
        <v>P</v>
      </c>
      <c r="B80" s="63">
        <f>Prezentace!C82</f>
        <v>0</v>
      </c>
      <c r="C80" s="64">
        <f>Prezentace!D82</f>
        <v>0</v>
      </c>
      <c r="D80" s="25"/>
      <c r="E80" s="17"/>
      <c r="F80" s="17"/>
      <c r="G80" s="19"/>
      <c r="H80" s="19"/>
      <c r="I80" s="19"/>
      <c r="J80" s="19"/>
      <c r="K80" s="19"/>
      <c r="L80" s="19"/>
      <c r="M80" s="19"/>
      <c r="N80" s="20"/>
      <c r="O80" s="73">
        <f t="shared" si="3"/>
        <v>0</v>
      </c>
      <c r="P80" s="74" t="str">
        <f t="shared" si="4"/>
        <v>©</v>
      </c>
      <c r="Q80" s="75" t="str">
        <f t="shared" si="5"/>
        <v>NE</v>
      </c>
    </row>
    <row r="81" spans="1:17" ht="15.75" hidden="1">
      <c r="A81" s="62" t="str">
        <f>Prezentace!B83</f>
        <v>P</v>
      </c>
      <c r="B81" s="63">
        <f>Prezentace!C83</f>
        <v>0</v>
      </c>
      <c r="C81" s="64">
        <f>Prezentace!D83</f>
        <v>0</v>
      </c>
      <c r="D81" s="25"/>
      <c r="E81" s="17"/>
      <c r="F81" s="17"/>
      <c r="G81" s="19"/>
      <c r="H81" s="19"/>
      <c r="I81" s="19"/>
      <c r="J81" s="19"/>
      <c r="K81" s="19"/>
      <c r="L81" s="19"/>
      <c r="M81" s="19"/>
      <c r="N81" s="20"/>
      <c r="O81" s="73">
        <f t="shared" si="3"/>
        <v>0</v>
      </c>
      <c r="P81" s="74" t="str">
        <f t="shared" si="4"/>
        <v>©</v>
      </c>
      <c r="Q81" s="75" t="str">
        <f t="shared" si="5"/>
        <v>NE</v>
      </c>
    </row>
    <row r="82" spans="1:17" ht="15.75" hidden="1">
      <c r="A82" s="62" t="str">
        <f>Prezentace!B84</f>
        <v>P</v>
      </c>
      <c r="B82" s="63">
        <f>Prezentace!C84</f>
        <v>0</v>
      </c>
      <c r="C82" s="64">
        <f>Prezentace!D84</f>
        <v>0</v>
      </c>
      <c r="D82" s="25"/>
      <c r="E82" s="17"/>
      <c r="F82" s="17"/>
      <c r="G82" s="19"/>
      <c r="H82" s="19"/>
      <c r="I82" s="19"/>
      <c r="J82" s="19"/>
      <c r="K82" s="19"/>
      <c r="L82" s="19"/>
      <c r="M82" s="19"/>
      <c r="N82" s="20"/>
      <c r="O82" s="73">
        <f t="shared" si="3"/>
        <v>0</v>
      </c>
      <c r="P82" s="74" t="str">
        <f t="shared" si="4"/>
        <v>©</v>
      </c>
      <c r="Q82" s="75" t="str">
        <f t="shared" si="5"/>
        <v>NE</v>
      </c>
    </row>
    <row r="83" spans="1:17" ht="15.75" hidden="1">
      <c r="A83" s="62" t="str">
        <f>Prezentace!B85</f>
        <v>P</v>
      </c>
      <c r="B83" s="63">
        <f>Prezentace!C85</f>
        <v>0</v>
      </c>
      <c r="C83" s="64">
        <f>Prezentace!D85</f>
        <v>0</v>
      </c>
      <c r="D83" s="25"/>
      <c r="E83" s="17"/>
      <c r="F83" s="17"/>
      <c r="G83" s="19"/>
      <c r="H83" s="19"/>
      <c r="I83" s="19"/>
      <c r="J83" s="19"/>
      <c r="K83" s="19"/>
      <c r="L83" s="19"/>
      <c r="M83" s="19"/>
      <c r="N83" s="20"/>
      <c r="O83" s="73">
        <f t="shared" si="3"/>
        <v>0</v>
      </c>
      <c r="P83" s="74" t="str">
        <f t="shared" si="4"/>
        <v>©</v>
      </c>
      <c r="Q83" s="75" t="str">
        <f t="shared" si="5"/>
        <v>NE</v>
      </c>
    </row>
    <row r="84" spans="1:17" ht="15.75" hidden="1">
      <c r="A84" s="62" t="str">
        <f>Prezentace!B86</f>
        <v>P</v>
      </c>
      <c r="B84" s="63">
        <f>Prezentace!C86</f>
        <v>0</v>
      </c>
      <c r="C84" s="64">
        <f>Prezentace!D86</f>
        <v>0</v>
      </c>
      <c r="D84" s="25"/>
      <c r="E84" s="17"/>
      <c r="F84" s="17"/>
      <c r="G84" s="19"/>
      <c r="H84" s="19"/>
      <c r="I84" s="19"/>
      <c r="J84" s="19"/>
      <c r="K84" s="19"/>
      <c r="L84" s="19"/>
      <c r="M84" s="19"/>
      <c r="N84" s="20"/>
      <c r="O84" s="73">
        <f t="shared" si="3"/>
        <v>0</v>
      </c>
      <c r="P84" s="74" t="str">
        <f t="shared" si="4"/>
        <v>©</v>
      </c>
      <c r="Q84" s="75" t="str">
        <f t="shared" si="5"/>
        <v>NE</v>
      </c>
    </row>
    <row r="85" spans="1:17" ht="15.75" hidden="1">
      <c r="A85" s="62" t="str">
        <f>Prezentace!B87</f>
        <v>P</v>
      </c>
      <c r="B85" s="63">
        <f>Prezentace!C87</f>
        <v>0</v>
      </c>
      <c r="C85" s="64">
        <f>Prezentace!D87</f>
        <v>0</v>
      </c>
      <c r="D85" s="25"/>
      <c r="E85" s="17"/>
      <c r="F85" s="17"/>
      <c r="G85" s="19"/>
      <c r="H85" s="19"/>
      <c r="I85" s="19"/>
      <c r="J85" s="19"/>
      <c r="K85" s="19"/>
      <c r="L85" s="19"/>
      <c r="M85" s="19"/>
      <c r="N85" s="20"/>
      <c r="O85" s="73">
        <f t="shared" si="3"/>
        <v>0</v>
      </c>
      <c r="P85" s="74" t="str">
        <f t="shared" si="4"/>
        <v>©</v>
      </c>
      <c r="Q85" s="75" t="str">
        <f t="shared" si="5"/>
        <v>NE</v>
      </c>
    </row>
    <row r="86" spans="1:17" ht="15.75" hidden="1">
      <c r="A86" s="62" t="str">
        <f>Prezentace!B88</f>
        <v>P</v>
      </c>
      <c r="B86" s="63">
        <f>Prezentace!C88</f>
        <v>0</v>
      </c>
      <c r="C86" s="64">
        <f>Prezentace!D88</f>
        <v>0</v>
      </c>
      <c r="D86" s="25"/>
      <c r="E86" s="17"/>
      <c r="F86" s="17"/>
      <c r="G86" s="19"/>
      <c r="H86" s="19"/>
      <c r="I86" s="19"/>
      <c r="J86" s="19"/>
      <c r="K86" s="19"/>
      <c r="L86" s="19"/>
      <c r="M86" s="19"/>
      <c r="N86" s="20"/>
      <c r="O86" s="73">
        <f t="shared" si="3"/>
        <v>0</v>
      </c>
      <c r="P86" s="74" t="str">
        <f t="shared" si="4"/>
        <v>©</v>
      </c>
      <c r="Q86" s="75" t="str">
        <f t="shared" si="5"/>
        <v>NE</v>
      </c>
    </row>
    <row r="87" spans="1:17" ht="15.75" hidden="1">
      <c r="A87" s="62" t="str">
        <f>Prezentace!B89</f>
        <v>P</v>
      </c>
      <c r="B87" s="63">
        <f>Prezentace!C89</f>
        <v>0</v>
      </c>
      <c r="C87" s="64">
        <f>Prezentace!D89</f>
        <v>0</v>
      </c>
      <c r="D87" s="25"/>
      <c r="E87" s="17"/>
      <c r="F87" s="17"/>
      <c r="G87" s="19"/>
      <c r="H87" s="19"/>
      <c r="I87" s="19"/>
      <c r="J87" s="19"/>
      <c r="K87" s="19"/>
      <c r="L87" s="19"/>
      <c r="M87" s="19"/>
      <c r="N87" s="20"/>
      <c r="O87" s="73">
        <f t="shared" si="3"/>
        <v>0</v>
      </c>
      <c r="P87" s="74" t="str">
        <f t="shared" si="4"/>
        <v>©</v>
      </c>
      <c r="Q87" s="75" t="str">
        <f t="shared" si="5"/>
        <v>NE</v>
      </c>
    </row>
    <row r="88" spans="1:17" ht="15.75" hidden="1">
      <c r="A88" s="62" t="str">
        <f>Prezentace!B90</f>
        <v>P</v>
      </c>
      <c r="B88" s="63">
        <f>Prezentace!C90</f>
        <v>0</v>
      </c>
      <c r="C88" s="64">
        <f>Prezentace!D90</f>
        <v>0</v>
      </c>
      <c r="D88" s="25"/>
      <c r="E88" s="17"/>
      <c r="F88" s="17"/>
      <c r="G88" s="19"/>
      <c r="H88" s="19"/>
      <c r="I88" s="19"/>
      <c r="J88" s="19"/>
      <c r="K88" s="19"/>
      <c r="L88" s="19"/>
      <c r="M88" s="19"/>
      <c r="N88" s="20"/>
      <c r="O88" s="73">
        <f aca="true" t="shared" si="6" ref="O88:O102">SUM(D88:N88)</f>
        <v>0</v>
      </c>
      <c r="P88" s="74" t="str">
        <f t="shared" si="4"/>
        <v>©</v>
      </c>
      <c r="Q88" s="75" t="str">
        <f t="shared" si="5"/>
        <v>NE</v>
      </c>
    </row>
    <row r="89" spans="1:17" ht="15.75" hidden="1">
      <c r="A89" s="62" t="str">
        <f>Prezentace!B91</f>
        <v>P</v>
      </c>
      <c r="B89" s="63">
        <f>Prezentace!C91</f>
        <v>0</v>
      </c>
      <c r="C89" s="64">
        <f>Prezentace!D91</f>
        <v>0</v>
      </c>
      <c r="D89" s="25"/>
      <c r="E89" s="17"/>
      <c r="F89" s="17"/>
      <c r="G89" s="19"/>
      <c r="H89" s="19"/>
      <c r="I89" s="19"/>
      <c r="J89" s="19"/>
      <c r="K89" s="19"/>
      <c r="L89" s="19"/>
      <c r="M89" s="19"/>
      <c r="N89" s="20"/>
      <c r="O89" s="73">
        <f t="shared" si="6"/>
        <v>0</v>
      </c>
      <c r="P89" s="74" t="str">
        <f t="shared" si="4"/>
        <v>©</v>
      </c>
      <c r="Q89" s="75" t="str">
        <f t="shared" si="5"/>
        <v>NE</v>
      </c>
    </row>
    <row r="90" spans="1:17" ht="15.75" hidden="1">
      <c r="A90" s="62" t="str">
        <f>Prezentace!B92</f>
        <v>P</v>
      </c>
      <c r="B90" s="63">
        <f>Prezentace!C92</f>
        <v>0</v>
      </c>
      <c r="C90" s="64">
        <f>Prezentace!D92</f>
        <v>0</v>
      </c>
      <c r="D90" s="25"/>
      <c r="E90" s="17"/>
      <c r="F90" s="17"/>
      <c r="G90" s="19"/>
      <c r="H90" s="19"/>
      <c r="I90" s="19"/>
      <c r="J90" s="19"/>
      <c r="K90" s="19"/>
      <c r="L90" s="19"/>
      <c r="M90" s="19"/>
      <c r="N90" s="20"/>
      <c r="O90" s="73">
        <f t="shared" si="6"/>
        <v>0</v>
      </c>
      <c r="P90" s="74" t="str">
        <f t="shared" si="4"/>
        <v>©</v>
      </c>
      <c r="Q90" s="75" t="str">
        <f t="shared" si="5"/>
        <v>NE</v>
      </c>
    </row>
    <row r="91" spans="1:17" ht="15.75" hidden="1">
      <c r="A91" s="62" t="str">
        <f>Prezentace!B93</f>
        <v>P</v>
      </c>
      <c r="B91" s="63">
        <f>Prezentace!C93</f>
        <v>0</v>
      </c>
      <c r="C91" s="64">
        <f>Prezentace!D93</f>
        <v>0</v>
      </c>
      <c r="D91" s="25"/>
      <c r="E91" s="17"/>
      <c r="F91" s="17"/>
      <c r="G91" s="19"/>
      <c r="H91" s="19"/>
      <c r="I91" s="19"/>
      <c r="J91" s="19"/>
      <c r="K91" s="19"/>
      <c r="L91" s="19"/>
      <c r="M91" s="19"/>
      <c r="N91" s="20"/>
      <c r="O91" s="73">
        <f t="shared" si="6"/>
        <v>0</v>
      </c>
      <c r="P91" s="74" t="str">
        <f t="shared" si="4"/>
        <v>©</v>
      </c>
      <c r="Q91" s="75" t="str">
        <f t="shared" si="5"/>
        <v>NE</v>
      </c>
    </row>
    <row r="92" spans="1:17" ht="15.75" hidden="1">
      <c r="A92" s="62" t="str">
        <f>Prezentace!B94</f>
        <v>P</v>
      </c>
      <c r="B92" s="63">
        <f>Prezentace!C94</f>
        <v>0</v>
      </c>
      <c r="C92" s="64">
        <f>Prezentace!D94</f>
        <v>0</v>
      </c>
      <c r="D92" s="25"/>
      <c r="E92" s="17"/>
      <c r="F92" s="17"/>
      <c r="G92" s="19"/>
      <c r="H92" s="19"/>
      <c r="I92" s="19"/>
      <c r="J92" s="19"/>
      <c r="K92" s="19"/>
      <c r="L92" s="19"/>
      <c r="M92" s="19"/>
      <c r="N92" s="20"/>
      <c r="O92" s="73">
        <f t="shared" si="6"/>
        <v>0</v>
      </c>
      <c r="P92" s="74" t="str">
        <f t="shared" si="4"/>
        <v>©</v>
      </c>
      <c r="Q92" s="75" t="str">
        <f t="shared" si="5"/>
        <v>NE</v>
      </c>
    </row>
    <row r="93" spans="1:17" ht="15.75" hidden="1">
      <c r="A93" s="62" t="str">
        <f>Prezentace!B95</f>
        <v>P</v>
      </c>
      <c r="B93" s="63">
        <f>Prezentace!C95</f>
        <v>0</v>
      </c>
      <c r="C93" s="64">
        <f>Prezentace!D95</f>
        <v>0</v>
      </c>
      <c r="D93" s="25"/>
      <c r="E93" s="17"/>
      <c r="F93" s="17"/>
      <c r="G93" s="19"/>
      <c r="H93" s="19"/>
      <c r="I93" s="19"/>
      <c r="J93" s="19"/>
      <c r="K93" s="19"/>
      <c r="L93" s="19"/>
      <c r="M93" s="19"/>
      <c r="N93" s="20"/>
      <c r="O93" s="73">
        <f t="shared" si="6"/>
        <v>0</v>
      </c>
      <c r="P93" s="74" t="str">
        <f t="shared" si="4"/>
        <v>©</v>
      </c>
      <c r="Q93" s="75" t="str">
        <f t="shared" si="5"/>
        <v>NE</v>
      </c>
    </row>
    <row r="94" spans="1:17" ht="15.75" hidden="1">
      <c r="A94" s="62" t="str">
        <f>Prezentace!B96</f>
        <v>P</v>
      </c>
      <c r="B94" s="63">
        <f>Prezentace!C96</f>
        <v>0</v>
      </c>
      <c r="C94" s="64">
        <f>Prezentace!D96</f>
        <v>0</v>
      </c>
      <c r="D94" s="25"/>
      <c r="E94" s="17"/>
      <c r="F94" s="17"/>
      <c r="G94" s="19"/>
      <c r="H94" s="19"/>
      <c r="I94" s="19"/>
      <c r="J94" s="19"/>
      <c r="K94" s="19"/>
      <c r="L94" s="19"/>
      <c r="M94" s="19"/>
      <c r="N94" s="20"/>
      <c r="O94" s="73">
        <f t="shared" si="6"/>
        <v>0</v>
      </c>
      <c r="P94" s="74" t="str">
        <f t="shared" si="4"/>
        <v>©</v>
      </c>
      <c r="Q94" s="75" t="str">
        <f t="shared" si="5"/>
        <v>NE</v>
      </c>
    </row>
    <row r="95" spans="1:17" ht="15.75" hidden="1">
      <c r="A95" s="62" t="str">
        <f>Prezentace!B97</f>
        <v>P</v>
      </c>
      <c r="B95" s="63">
        <f>Prezentace!C97</f>
        <v>0</v>
      </c>
      <c r="C95" s="64">
        <f>Prezentace!D97</f>
        <v>0</v>
      </c>
      <c r="D95" s="25"/>
      <c r="E95" s="17"/>
      <c r="F95" s="17"/>
      <c r="G95" s="19"/>
      <c r="H95" s="19"/>
      <c r="I95" s="19"/>
      <c r="J95" s="19"/>
      <c r="K95" s="19"/>
      <c r="L95" s="19"/>
      <c r="M95" s="19"/>
      <c r="N95" s="20"/>
      <c r="O95" s="73">
        <f t="shared" si="6"/>
        <v>0</v>
      </c>
      <c r="P95" s="74" t="str">
        <f t="shared" si="4"/>
        <v>©</v>
      </c>
      <c r="Q95" s="75" t="str">
        <f t="shared" si="5"/>
        <v>NE</v>
      </c>
    </row>
    <row r="96" spans="1:17" ht="15.75" hidden="1">
      <c r="A96" s="62" t="str">
        <f>Prezentace!B98</f>
        <v>P</v>
      </c>
      <c r="B96" s="63">
        <f>Prezentace!C98</f>
        <v>0</v>
      </c>
      <c r="C96" s="64">
        <f>Prezentace!D98</f>
        <v>0</v>
      </c>
      <c r="D96" s="25"/>
      <c r="E96" s="17"/>
      <c r="F96" s="17"/>
      <c r="G96" s="19"/>
      <c r="H96" s="19"/>
      <c r="I96" s="19"/>
      <c r="J96" s="19"/>
      <c r="K96" s="19"/>
      <c r="L96" s="19"/>
      <c r="M96" s="19"/>
      <c r="N96" s="20"/>
      <c r="O96" s="73">
        <f t="shared" si="6"/>
        <v>0</v>
      </c>
      <c r="P96" s="74" t="str">
        <f t="shared" si="4"/>
        <v>©</v>
      </c>
      <c r="Q96" s="75" t="str">
        <f t="shared" si="5"/>
        <v>NE</v>
      </c>
    </row>
    <row r="97" spans="1:17" ht="15.75" hidden="1">
      <c r="A97" s="62" t="str">
        <f>Prezentace!B99</f>
        <v>P</v>
      </c>
      <c r="B97" s="63">
        <f>Prezentace!C99</f>
        <v>0</v>
      </c>
      <c r="C97" s="64">
        <f>Prezentace!D99</f>
        <v>0</v>
      </c>
      <c r="D97" s="25"/>
      <c r="E97" s="17"/>
      <c r="F97" s="17"/>
      <c r="G97" s="19"/>
      <c r="H97" s="19"/>
      <c r="I97" s="19"/>
      <c r="J97" s="19"/>
      <c r="K97" s="19"/>
      <c r="L97" s="19"/>
      <c r="M97" s="19"/>
      <c r="N97" s="20"/>
      <c r="O97" s="73">
        <f t="shared" si="6"/>
        <v>0</v>
      </c>
      <c r="P97" s="74" t="str">
        <f t="shared" si="4"/>
        <v>©</v>
      </c>
      <c r="Q97" s="75" t="str">
        <f t="shared" si="5"/>
        <v>NE</v>
      </c>
    </row>
    <row r="98" spans="1:17" ht="15.75" hidden="1">
      <c r="A98" s="62" t="str">
        <f>Prezentace!B100</f>
        <v>P</v>
      </c>
      <c r="B98" s="63">
        <f>Prezentace!C100</f>
        <v>0</v>
      </c>
      <c r="C98" s="64">
        <f>Prezentace!D100</f>
        <v>0</v>
      </c>
      <c r="D98" s="25"/>
      <c r="E98" s="17"/>
      <c r="F98" s="17"/>
      <c r="G98" s="19"/>
      <c r="H98" s="19"/>
      <c r="I98" s="19"/>
      <c r="J98" s="19"/>
      <c r="K98" s="19"/>
      <c r="L98" s="19"/>
      <c r="M98" s="19"/>
      <c r="N98" s="20"/>
      <c r="O98" s="73">
        <f t="shared" si="6"/>
        <v>0</v>
      </c>
      <c r="P98" s="74" t="str">
        <f t="shared" si="4"/>
        <v>©</v>
      </c>
      <c r="Q98" s="75" t="str">
        <f t="shared" si="5"/>
        <v>NE</v>
      </c>
    </row>
    <row r="99" spans="1:17" ht="15.75" hidden="1">
      <c r="A99" s="62" t="str">
        <f>Prezentace!B101</f>
        <v>P</v>
      </c>
      <c r="B99" s="63">
        <f>Prezentace!C101</f>
        <v>0</v>
      </c>
      <c r="C99" s="64">
        <f>Prezentace!D101</f>
        <v>0</v>
      </c>
      <c r="D99" s="25"/>
      <c r="E99" s="17"/>
      <c r="F99" s="17"/>
      <c r="G99" s="19"/>
      <c r="H99" s="19"/>
      <c r="I99" s="19"/>
      <c r="J99" s="19"/>
      <c r="K99" s="19"/>
      <c r="L99" s="19"/>
      <c r="M99" s="19"/>
      <c r="N99" s="20"/>
      <c r="O99" s="73">
        <f t="shared" si="6"/>
        <v>0</v>
      </c>
      <c r="P99" s="74" t="str">
        <f t="shared" si="4"/>
        <v>©</v>
      </c>
      <c r="Q99" s="75" t="str">
        <f t="shared" si="5"/>
        <v>NE</v>
      </c>
    </row>
    <row r="100" spans="1:17" ht="15.75" hidden="1">
      <c r="A100" s="62" t="str">
        <f>Prezentace!B102</f>
        <v>P</v>
      </c>
      <c r="B100" s="63">
        <f>Prezentace!C102</f>
        <v>0</v>
      </c>
      <c r="C100" s="64">
        <f>Prezentace!D102</f>
        <v>0</v>
      </c>
      <c r="D100" s="25"/>
      <c r="E100" s="17"/>
      <c r="F100" s="17"/>
      <c r="G100" s="19"/>
      <c r="H100" s="19"/>
      <c r="I100" s="19"/>
      <c r="J100" s="19"/>
      <c r="K100" s="19"/>
      <c r="L100" s="19"/>
      <c r="M100" s="19"/>
      <c r="N100" s="20"/>
      <c r="O100" s="73">
        <f t="shared" si="6"/>
        <v>0</v>
      </c>
      <c r="P100" s="74" t="str">
        <f t="shared" si="4"/>
        <v>©</v>
      </c>
      <c r="Q100" s="75" t="str">
        <f t="shared" si="5"/>
        <v>NE</v>
      </c>
    </row>
    <row r="101" spans="1:17" ht="15.75" hidden="1">
      <c r="A101" s="62" t="str">
        <f>Prezentace!B103</f>
        <v>P</v>
      </c>
      <c r="B101" s="63">
        <f>Prezentace!C103</f>
        <v>0</v>
      </c>
      <c r="C101" s="64">
        <f>Prezentace!D103</f>
        <v>0</v>
      </c>
      <c r="D101" s="25"/>
      <c r="E101" s="17"/>
      <c r="F101" s="17"/>
      <c r="G101" s="19"/>
      <c r="H101" s="19"/>
      <c r="I101" s="19"/>
      <c r="J101" s="19"/>
      <c r="K101" s="19"/>
      <c r="L101" s="19"/>
      <c r="M101" s="19"/>
      <c r="N101" s="20"/>
      <c r="O101" s="73">
        <f t="shared" si="6"/>
        <v>0</v>
      </c>
      <c r="P101" s="74" t="str">
        <f t="shared" si="4"/>
        <v>©</v>
      </c>
      <c r="Q101" s="75" t="str">
        <f t="shared" si="5"/>
        <v>NE</v>
      </c>
    </row>
    <row r="102" spans="1:17" ht="16.5" hidden="1" thickBot="1">
      <c r="A102" s="66" t="str">
        <f>Prezentace!B104</f>
        <v>P</v>
      </c>
      <c r="B102" s="67">
        <f>Prezentace!C104</f>
        <v>0</v>
      </c>
      <c r="C102" s="68">
        <f>Prezentace!D104</f>
        <v>0</v>
      </c>
      <c r="D102" s="117"/>
      <c r="E102" s="23"/>
      <c r="F102" s="23"/>
      <c r="G102" s="115"/>
      <c r="H102" s="115"/>
      <c r="I102" s="115"/>
      <c r="J102" s="115"/>
      <c r="K102" s="115"/>
      <c r="L102" s="115"/>
      <c r="M102" s="115"/>
      <c r="N102" s="116"/>
      <c r="O102" s="76">
        <f t="shared" si="6"/>
        <v>0</v>
      </c>
      <c r="P102" s="77" t="str">
        <f t="shared" si="4"/>
        <v>©</v>
      </c>
      <c r="Q102" s="78" t="str">
        <f t="shared" si="5"/>
        <v>NE</v>
      </c>
    </row>
  </sheetData>
  <sheetProtection sheet="1"/>
  <mergeCells count="1">
    <mergeCell ref="B1:N1"/>
  </mergeCells>
  <conditionalFormatting sqref="A4:A102">
    <cfRule type="cellIs" priority="2" dxfId="1" operator="equal" stopIfTrue="1">
      <formula>"R"</formula>
    </cfRule>
  </conditionalFormatting>
  <conditionalFormatting sqref="O4:O102">
    <cfRule type="cellIs" priority="1" dxfId="12" operator="notEqual" stopIfTrue="1">
      <formula>10</formula>
    </cfRule>
  </conditionalFormatting>
  <printOptions/>
  <pageMargins left="0.31496062992125984" right="0.1968503937007874" top="0.2362204724409449" bottom="0.2362204724409449" header="0.15748031496062992" footer="0.1574803149606299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2"/>
  <sheetViews>
    <sheetView zoomScalePageLayoutView="0" workbookViewId="0" topLeftCell="A3">
      <pane ySplit="585" topLeftCell="A1" activePane="bottomLeft" state="split"/>
      <selection pane="topLeft" activeCell="D90" sqref="D90:G91"/>
      <selection pane="bottomLeft" activeCell="C114" sqref="C114"/>
    </sheetView>
  </sheetViews>
  <sheetFormatPr defaultColWidth="9.00390625" defaultRowHeight="12.75"/>
  <cols>
    <col min="1" max="1" width="4.625" style="44" customWidth="1"/>
    <col min="2" max="2" width="19.625" style="45" customWidth="1"/>
    <col min="3" max="3" width="16.375" style="45" customWidth="1"/>
    <col min="4" max="6" width="4.25390625" style="46" customWidth="1"/>
    <col min="7" max="12" width="4.25390625" style="45" customWidth="1"/>
    <col min="13" max="16" width="4.25390625" style="45" hidden="1" customWidth="1"/>
    <col min="17" max="17" width="4.25390625" style="45" customWidth="1"/>
    <col min="18" max="18" width="7.75390625" style="45" customWidth="1"/>
    <col min="19" max="19" width="8.375" style="45" customWidth="1"/>
    <col min="20" max="20" width="7.00390625" style="45" customWidth="1"/>
    <col min="21" max="21" width="8.375" style="44" customWidth="1"/>
    <col min="22" max="22" width="9.125" style="45" customWidth="1"/>
    <col min="23" max="23" width="11.375" style="45" bestFit="1" customWidth="1"/>
    <col min="24" max="16384" width="9.125" style="45" customWidth="1"/>
  </cols>
  <sheetData>
    <row r="1" spans="2:17" ht="15.75">
      <c r="B1" s="162" t="s">
        <v>382</v>
      </c>
      <c r="C1" s="162"/>
      <c r="D1" s="162"/>
      <c r="E1" s="162"/>
      <c r="F1" s="162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2:19" ht="13.5" thickBot="1">
      <c r="B2" s="45" t="s">
        <v>23</v>
      </c>
      <c r="S2" s="45">
        <f>COUNTIF(S4:S105,"nebyl")</f>
        <v>0</v>
      </c>
    </row>
    <row r="3" spans="2:21" ht="16.5" thickBot="1">
      <c r="B3" s="47"/>
      <c r="C3" s="47"/>
      <c r="D3" s="48">
        <v>15</v>
      </c>
      <c r="E3" s="49">
        <v>9</v>
      </c>
      <c r="F3" s="50">
        <v>8</v>
      </c>
      <c r="G3" s="51">
        <v>10</v>
      </c>
      <c r="H3" s="52">
        <v>9</v>
      </c>
      <c r="I3" s="52">
        <v>8</v>
      </c>
      <c r="J3" s="52">
        <v>7</v>
      </c>
      <c r="K3" s="52">
        <v>6</v>
      </c>
      <c r="L3" s="52">
        <v>5</v>
      </c>
      <c r="M3" s="52">
        <v>4</v>
      </c>
      <c r="N3" s="52">
        <v>3</v>
      </c>
      <c r="O3" s="52">
        <v>2</v>
      </c>
      <c r="P3" s="52">
        <v>1</v>
      </c>
      <c r="Q3" s="53">
        <v>0</v>
      </c>
      <c r="R3" s="54" t="s">
        <v>12</v>
      </c>
      <c r="S3" s="55" t="s">
        <v>11</v>
      </c>
      <c r="T3" s="55" t="s">
        <v>22</v>
      </c>
      <c r="U3" s="56" t="s">
        <v>13</v>
      </c>
    </row>
    <row r="4" spans="1:21" ht="15.75">
      <c r="A4" s="57" t="str">
        <f>Prezentace!B6</f>
        <v>P</v>
      </c>
      <c r="B4" s="58" t="str">
        <f>Prezentace!C6</f>
        <v>Augstenová</v>
      </c>
      <c r="C4" s="59" t="str">
        <f>Prezentace!D6</f>
        <v>Šárka</v>
      </c>
      <c r="D4" s="29">
        <v>0</v>
      </c>
      <c r="E4" s="34">
        <v>0</v>
      </c>
      <c r="F4" s="37">
        <v>0</v>
      </c>
      <c r="G4" s="29">
        <v>0</v>
      </c>
      <c r="H4" s="30">
        <v>1</v>
      </c>
      <c r="I4" s="30">
        <v>1</v>
      </c>
      <c r="J4" s="30">
        <v>2</v>
      </c>
      <c r="K4" s="30">
        <v>1</v>
      </c>
      <c r="L4" s="30">
        <v>0</v>
      </c>
      <c r="M4" s="30"/>
      <c r="N4" s="30"/>
      <c r="O4" s="30"/>
      <c r="P4" s="30"/>
      <c r="Q4" s="40">
        <v>5</v>
      </c>
      <c r="R4" s="60">
        <f>SUM(D4:Q4)</f>
        <v>10</v>
      </c>
      <c r="S4" s="164">
        <f>IF(C4=0,"©",IF(R4=0,"nebyl",(D4*15+E4*9+F4*8+G4*10+H4*9+I4*8+J4*7+K4*6+L4*5+Q4*0)))</f>
        <v>37</v>
      </c>
      <c r="T4" s="165" t="str">
        <f>IF(S4="©","NE",IF(S4="nebyl","NE",IF(S4&gt;=125,"M",IF(S4&gt;=110,"I.",IF(S4&gt;=95,"II.",IF(S4&gt;=80,"III.","ne"))))))</f>
        <v>ne</v>
      </c>
      <c r="U4" s="61" t="s">
        <v>378</v>
      </c>
    </row>
    <row r="5" spans="1:21" ht="15.75">
      <c r="A5" s="62" t="str">
        <f>Prezentace!B7</f>
        <v>P</v>
      </c>
      <c r="B5" s="63" t="str">
        <f>Prezentace!C7</f>
        <v>Bečvář</v>
      </c>
      <c r="C5" s="64" t="str">
        <f>Prezentace!D7</f>
        <v>Josef</v>
      </c>
      <c r="D5" s="27">
        <v>0</v>
      </c>
      <c r="E5" s="35">
        <v>0</v>
      </c>
      <c r="F5" s="38">
        <v>0</v>
      </c>
      <c r="G5" s="27">
        <v>1</v>
      </c>
      <c r="H5" s="28">
        <v>1</v>
      </c>
      <c r="I5" s="28">
        <v>2</v>
      </c>
      <c r="J5" s="28">
        <v>3</v>
      </c>
      <c r="K5" s="28">
        <v>1</v>
      </c>
      <c r="L5" s="28">
        <v>2</v>
      </c>
      <c r="M5" s="28"/>
      <c r="N5" s="28"/>
      <c r="O5" s="28"/>
      <c r="P5" s="28"/>
      <c r="Q5" s="41"/>
      <c r="R5" s="65">
        <f aca="true" t="shared" si="0" ref="R5:R22">SUM(D5:Q5)</f>
        <v>10</v>
      </c>
      <c r="S5" s="166">
        <f aca="true" t="shared" si="1" ref="S5:S68">IF(C5=0,"©",IF(R5=0,"nebyl",(D5*15+E5*9+F5*8+G5*10+H5*9+I5*8+J5*7+K5*6+L5*5+Q5*0)))</f>
        <v>72</v>
      </c>
      <c r="T5" s="167" t="str">
        <f aca="true" t="shared" si="2" ref="T5:T68">IF(S5="©","NE",IF(S5="nebyl","NE",IF(S5&gt;=125,"M",IF(S5&gt;=110,"I.",IF(S5&gt;=95,"II.",IF(S5&gt;=80,"III.","ne"))))))</f>
        <v>ne</v>
      </c>
      <c r="U5" s="61" t="s">
        <v>379</v>
      </c>
    </row>
    <row r="6" spans="1:21" ht="15.75">
      <c r="A6" s="62" t="str">
        <f>Prezentace!B8</f>
        <v>P</v>
      </c>
      <c r="B6" s="63" t="str">
        <f>Prezentace!C8</f>
        <v>Bočan</v>
      </c>
      <c r="C6" s="64" t="str">
        <f>Prezentace!D8</f>
        <v>Stanislav</v>
      </c>
      <c r="D6" s="27">
        <v>3</v>
      </c>
      <c r="E6" s="35">
        <v>4</v>
      </c>
      <c r="F6" s="38">
        <v>2</v>
      </c>
      <c r="G6" s="27">
        <v>0</v>
      </c>
      <c r="H6" s="28">
        <v>0</v>
      </c>
      <c r="I6" s="28">
        <v>1</v>
      </c>
      <c r="J6" s="31"/>
      <c r="K6" s="31"/>
      <c r="L6" s="31"/>
      <c r="M6" s="31"/>
      <c r="N6" s="31"/>
      <c r="O6" s="31"/>
      <c r="P6" s="31"/>
      <c r="Q6" s="42"/>
      <c r="R6" s="65">
        <f t="shared" si="0"/>
        <v>10</v>
      </c>
      <c r="S6" s="166">
        <f t="shared" si="1"/>
        <v>105</v>
      </c>
      <c r="T6" s="167" t="str">
        <f t="shared" si="2"/>
        <v>II.</v>
      </c>
      <c r="U6" s="61" t="s">
        <v>380</v>
      </c>
    </row>
    <row r="7" spans="1:21" ht="15.75">
      <c r="A7" s="62" t="str">
        <f>Prezentace!B9</f>
        <v>P</v>
      </c>
      <c r="B7" s="63" t="str">
        <f>Prezentace!C9</f>
        <v>Čekal</v>
      </c>
      <c r="C7" s="64" t="str">
        <f>Prezentace!D9</f>
        <v>Josef</v>
      </c>
      <c r="D7" s="27">
        <v>3</v>
      </c>
      <c r="E7" s="35">
        <v>1</v>
      </c>
      <c r="F7" s="38">
        <v>0</v>
      </c>
      <c r="G7" s="27">
        <v>0</v>
      </c>
      <c r="H7" s="28">
        <v>0</v>
      </c>
      <c r="I7" s="28">
        <v>0</v>
      </c>
      <c r="J7" s="31">
        <v>0</v>
      </c>
      <c r="K7" s="31">
        <v>2</v>
      </c>
      <c r="L7" s="31">
        <v>1</v>
      </c>
      <c r="M7" s="31"/>
      <c r="N7" s="31"/>
      <c r="O7" s="31"/>
      <c r="P7" s="31"/>
      <c r="Q7" s="42">
        <v>3</v>
      </c>
      <c r="R7" s="65">
        <f t="shared" si="0"/>
        <v>10</v>
      </c>
      <c r="S7" s="166">
        <f t="shared" si="1"/>
        <v>71</v>
      </c>
      <c r="T7" s="167" t="str">
        <f t="shared" si="2"/>
        <v>ne</v>
      </c>
      <c r="U7" s="61" t="s">
        <v>381</v>
      </c>
    </row>
    <row r="8" spans="1:20" ht="15.75">
      <c r="A8" s="62" t="str">
        <f>Prezentace!B10</f>
        <v>P</v>
      </c>
      <c r="B8" s="63" t="str">
        <f>Prezentace!C10</f>
        <v>Červenka</v>
      </c>
      <c r="C8" s="64" t="str">
        <f>Prezentace!D10</f>
        <v>Pavel</v>
      </c>
      <c r="D8" s="27">
        <v>2</v>
      </c>
      <c r="E8" s="35">
        <v>3</v>
      </c>
      <c r="F8" s="38">
        <v>4</v>
      </c>
      <c r="G8" s="43"/>
      <c r="H8" s="31"/>
      <c r="I8" s="31"/>
      <c r="J8" s="31"/>
      <c r="K8" s="31"/>
      <c r="L8" s="31"/>
      <c r="M8" s="31"/>
      <c r="N8" s="31"/>
      <c r="O8" s="31"/>
      <c r="P8" s="31"/>
      <c r="Q8" s="42">
        <v>1</v>
      </c>
      <c r="R8" s="65">
        <f t="shared" si="0"/>
        <v>10</v>
      </c>
      <c r="S8" s="166">
        <f t="shared" si="1"/>
        <v>89</v>
      </c>
      <c r="T8" s="167" t="str">
        <f t="shared" si="2"/>
        <v>III.</v>
      </c>
    </row>
    <row r="9" spans="1:20" ht="15.75">
      <c r="A9" s="62" t="str">
        <f>Prezentace!B11</f>
        <v>R</v>
      </c>
      <c r="B9" s="63" t="str">
        <f>Prezentace!C11</f>
        <v>Červenka</v>
      </c>
      <c r="C9" s="64" t="str">
        <f>Prezentace!D11</f>
        <v>Pavel</v>
      </c>
      <c r="D9" s="27">
        <v>1</v>
      </c>
      <c r="E9" s="35">
        <v>5</v>
      </c>
      <c r="F9" s="38">
        <v>3</v>
      </c>
      <c r="G9" s="27"/>
      <c r="H9" s="28"/>
      <c r="I9" s="28"/>
      <c r="J9" s="31"/>
      <c r="K9" s="31"/>
      <c r="L9" s="31"/>
      <c r="M9" s="31"/>
      <c r="N9" s="31"/>
      <c r="O9" s="31"/>
      <c r="P9" s="31"/>
      <c r="Q9" s="42">
        <v>1</v>
      </c>
      <c r="R9" s="65">
        <f t="shared" si="0"/>
        <v>10</v>
      </c>
      <c r="S9" s="166">
        <f t="shared" si="1"/>
        <v>84</v>
      </c>
      <c r="T9" s="167" t="str">
        <f t="shared" si="2"/>
        <v>III.</v>
      </c>
    </row>
    <row r="10" spans="1:20" ht="15.75">
      <c r="A10" s="62" t="str">
        <f>Prezentace!B12</f>
        <v>P</v>
      </c>
      <c r="B10" s="63" t="str">
        <f>Prezentace!C12</f>
        <v>Čížek</v>
      </c>
      <c r="C10" s="64" t="str">
        <f>Prezentace!D12</f>
        <v>Václav</v>
      </c>
      <c r="D10" s="27">
        <v>4</v>
      </c>
      <c r="E10" s="35">
        <v>3</v>
      </c>
      <c r="F10" s="38">
        <v>2</v>
      </c>
      <c r="G10" s="27"/>
      <c r="H10" s="28"/>
      <c r="I10" s="28"/>
      <c r="J10" s="28"/>
      <c r="K10" s="28"/>
      <c r="L10" s="28"/>
      <c r="M10" s="28"/>
      <c r="N10" s="28"/>
      <c r="O10" s="28"/>
      <c r="P10" s="28"/>
      <c r="Q10" s="41">
        <v>1</v>
      </c>
      <c r="R10" s="65">
        <f t="shared" si="0"/>
        <v>10</v>
      </c>
      <c r="S10" s="166">
        <f t="shared" si="1"/>
        <v>103</v>
      </c>
      <c r="T10" s="167" t="str">
        <f t="shared" si="2"/>
        <v>II.</v>
      </c>
    </row>
    <row r="11" spans="1:20" ht="15.75">
      <c r="A11" s="62" t="str">
        <f>Prezentace!B13</f>
        <v>P</v>
      </c>
      <c r="B11" s="63" t="str">
        <f>Prezentace!C13</f>
        <v>Dědič</v>
      </c>
      <c r="C11" s="64" t="str">
        <f>Prezentace!D13</f>
        <v>Vladimír</v>
      </c>
      <c r="D11" s="27">
        <v>0</v>
      </c>
      <c r="E11" s="35">
        <v>0</v>
      </c>
      <c r="F11" s="38">
        <v>0</v>
      </c>
      <c r="G11" s="27">
        <v>1</v>
      </c>
      <c r="H11" s="28">
        <v>1</v>
      </c>
      <c r="I11" s="28">
        <v>6</v>
      </c>
      <c r="J11" s="28">
        <v>2</v>
      </c>
      <c r="K11" s="28"/>
      <c r="L11" s="28"/>
      <c r="M11" s="28"/>
      <c r="N11" s="28"/>
      <c r="O11" s="28"/>
      <c r="P11" s="28"/>
      <c r="Q11" s="41"/>
      <c r="R11" s="65">
        <f t="shared" si="0"/>
        <v>10</v>
      </c>
      <c r="S11" s="166">
        <f t="shared" si="1"/>
        <v>81</v>
      </c>
      <c r="T11" s="167" t="str">
        <f t="shared" si="2"/>
        <v>III.</v>
      </c>
    </row>
    <row r="12" spans="1:20" ht="15.75">
      <c r="A12" s="62" t="str">
        <f>Prezentace!B14</f>
        <v>P</v>
      </c>
      <c r="B12" s="63" t="str">
        <f>Prezentace!C14</f>
        <v>Dvořák</v>
      </c>
      <c r="C12" s="64" t="str">
        <f>Prezentace!D14</f>
        <v>Václav</v>
      </c>
      <c r="D12" s="27">
        <v>0</v>
      </c>
      <c r="E12" s="35">
        <v>0</v>
      </c>
      <c r="F12" s="38">
        <v>0</v>
      </c>
      <c r="G12" s="27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/>
      <c r="N12" s="28"/>
      <c r="O12" s="28"/>
      <c r="P12" s="28"/>
      <c r="Q12" s="41">
        <v>0</v>
      </c>
      <c r="R12" s="65">
        <f t="shared" si="0"/>
        <v>0</v>
      </c>
      <c r="S12" s="166">
        <v>0</v>
      </c>
      <c r="T12" s="167" t="str">
        <f t="shared" si="2"/>
        <v>ne</v>
      </c>
    </row>
    <row r="13" spans="1:20" ht="15.75">
      <c r="A13" s="62" t="str">
        <f>Prezentace!B15</f>
        <v>P</v>
      </c>
      <c r="B13" s="63" t="str">
        <f>Prezentace!C15</f>
        <v>Engelová</v>
      </c>
      <c r="C13" s="64" t="str">
        <f>Prezentace!D15</f>
        <v>Šárka</v>
      </c>
      <c r="D13" s="27"/>
      <c r="E13" s="35"/>
      <c r="F13" s="38"/>
      <c r="G13" s="27"/>
      <c r="H13" s="28"/>
      <c r="I13" s="28">
        <v>2</v>
      </c>
      <c r="J13" s="28">
        <v>1</v>
      </c>
      <c r="K13" s="28">
        <v>1</v>
      </c>
      <c r="L13" s="28">
        <v>3</v>
      </c>
      <c r="M13" s="28"/>
      <c r="N13" s="28"/>
      <c r="O13" s="28"/>
      <c r="P13" s="28"/>
      <c r="Q13" s="41">
        <v>3</v>
      </c>
      <c r="R13" s="65">
        <f t="shared" si="0"/>
        <v>10</v>
      </c>
      <c r="S13" s="166">
        <f t="shared" si="1"/>
        <v>44</v>
      </c>
      <c r="T13" s="167" t="str">
        <f t="shared" si="2"/>
        <v>ne</v>
      </c>
    </row>
    <row r="14" spans="1:20" ht="15.75">
      <c r="A14" s="62" t="str">
        <f>Prezentace!B16</f>
        <v>P</v>
      </c>
      <c r="B14" s="63" t="str">
        <f>Prezentace!C16</f>
        <v>Fiala</v>
      </c>
      <c r="C14" s="64" t="str">
        <f>Prezentace!D16</f>
        <v>Miroslav</v>
      </c>
      <c r="D14" s="27">
        <v>0</v>
      </c>
      <c r="E14" s="35">
        <v>3</v>
      </c>
      <c r="F14" s="38">
        <v>0</v>
      </c>
      <c r="G14" s="27">
        <v>0</v>
      </c>
      <c r="H14" s="28">
        <v>0</v>
      </c>
      <c r="I14" s="28">
        <v>0</v>
      </c>
      <c r="J14" s="28">
        <v>1</v>
      </c>
      <c r="K14" s="28">
        <v>1</v>
      </c>
      <c r="L14" s="28">
        <v>3</v>
      </c>
      <c r="M14" s="28"/>
      <c r="N14" s="28"/>
      <c r="O14" s="28"/>
      <c r="P14" s="28"/>
      <c r="Q14" s="41">
        <v>2</v>
      </c>
      <c r="R14" s="65">
        <f t="shared" si="0"/>
        <v>10</v>
      </c>
      <c r="S14" s="166">
        <f t="shared" si="1"/>
        <v>55</v>
      </c>
      <c r="T14" s="167" t="str">
        <f t="shared" si="2"/>
        <v>ne</v>
      </c>
    </row>
    <row r="15" spans="1:20" ht="15.75">
      <c r="A15" s="62" t="str">
        <f>Prezentace!B17</f>
        <v>P</v>
      </c>
      <c r="B15" s="63" t="str">
        <f>Prezentace!C17</f>
        <v>Florián</v>
      </c>
      <c r="C15" s="64" t="str">
        <f>Prezentace!D17</f>
        <v>Miroslav</v>
      </c>
      <c r="D15" s="27">
        <v>0</v>
      </c>
      <c r="E15" s="35">
        <v>1</v>
      </c>
      <c r="F15" s="38">
        <v>1</v>
      </c>
      <c r="G15" s="27">
        <v>1</v>
      </c>
      <c r="H15" s="28">
        <v>0</v>
      </c>
      <c r="I15" s="28">
        <v>1</v>
      </c>
      <c r="J15" s="31">
        <v>1</v>
      </c>
      <c r="K15" s="31">
        <v>4</v>
      </c>
      <c r="L15" s="31">
        <v>1</v>
      </c>
      <c r="M15" s="31"/>
      <c r="N15" s="31"/>
      <c r="O15" s="31"/>
      <c r="P15" s="31"/>
      <c r="Q15" s="42"/>
      <c r="R15" s="65">
        <f t="shared" si="0"/>
        <v>10</v>
      </c>
      <c r="S15" s="166">
        <f t="shared" si="1"/>
        <v>71</v>
      </c>
      <c r="T15" s="167" t="str">
        <f t="shared" si="2"/>
        <v>ne</v>
      </c>
    </row>
    <row r="16" spans="1:20" ht="15.75">
      <c r="A16" s="62" t="str">
        <f>Prezentace!B18</f>
        <v>P</v>
      </c>
      <c r="B16" s="63" t="str">
        <f>Prezentace!C18</f>
        <v>Gažák</v>
      </c>
      <c r="C16" s="64" t="str">
        <f>Prezentace!D18</f>
        <v>Karel</v>
      </c>
      <c r="D16" s="27">
        <v>0</v>
      </c>
      <c r="E16" s="35">
        <v>1</v>
      </c>
      <c r="F16" s="38">
        <v>2</v>
      </c>
      <c r="G16" s="27">
        <v>2</v>
      </c>
      <c r="H16" s="28">
        <v>3</v>
      </c>
      <c r="I16" s="28">
        <v>1</v>
      </c>
      <c r="J16" s="31">
        <v>1</v>
      </c>
      <c r="K16" s="31"/>
      <c r="L16" s="31"/>
      <c r="M16" s="31"/>
      <c r="N16" s="31"/>
      <c r="O16" s="31"/>
      <c r="P16" s="31"/>
      <c r="Q16" s="42"/>
      <c r="R16" s="65">
        <f t="shared" si="0"/>
        <v>10</v>
      </c>
      <c r="S16" s="166">
        <f t="shared" si="1"/>
        <v>87</v>
      </c>
      <c r="T16" s="167" t="str">
        <f t="shared" si="2"/>
        <v>III.</v>
      </c>
    </row>
    <row r="17" spans="1:20" ht="15.75">
      <c r="A17" s="62" t="str">
        <f>Prezentace!B19</f>
        <v>P</v>
      </c>
      <c r="B17" s="63" t="str">
        <f>Prezentace!C19</f>
        <v>Grill</v>
      </c>
      <c r="C17" s="64" t="str">
        <f>Prezentace!D19</f>
        <v>Karel</v>
      </c>
      <c r="D17" s="27">
        <v>0</v>
      </c>
      <c r="E17" s="35">
        <v>0</v>
      </c>
      <c r="F17" s="38">
        <v>0</v>
      </c>
      <c r="G17" s="27">
        <v>0</v>
      </c>
      <c r="H17" s="28">
        <v>4</v>
      </c>
      <c r="I17" s="28">
        <v>2</v>
      </c>
      <c r="J17" s="31">
        <v>2</v>
      </c>
      <c r="K17" s="31">
        <v>0</v>
      </c>
      <c r="L17" s="31">
        <v>1</v>
      </c>
      <c r="M17" s="31"/>
      <c r="N17" s="31"/>
      <c r="O17" s="31"/>
      <c r="P17" s="31"/>
      <c r="Q17" s="42">
        <v>1</v>
      </c>
      <c r="R17" s="65">
        <f t="shared" si="0"/>
        <v>10</v>
      </c>
      <c r="S17" s="166">
        <f t="shared" si="1"/>
        <v>71</v>
      </c>
      <c r="T17" s="167" t="str">
        <f t="shared" si="2"/>
        <v>ne</v>
      </c>
    </row>
    <row r="18" spans="1:20" ht="15.75">
      <c r="A18" s="62" t="str">
        <f>Prezentace!B20</f>
        <v>P</v>
      </c>
      <c r="B18" s="63" t="str">
        <f>Prezentace!C20</f>
        <v>Hazmuka</v>
      </c>
      <c r="C18" s="64" t="str">
        <f>Prezentace!D20</f>
        <v>Radoslav</v>
      </c>
      <c r="D18" s="27">
        <v>3</v>
      </c>
      <c r="E18" s="35">
        <v>2</v>
      </c>
      <c r="F18" s="38">
        <v>2</v>
      </c>
      <c r="G18" s="27"/>
      <c r="H18" s="28"/>
      <c r="I18" s="28"/>
      <c r="J18" s="31"/>
      <c r="K18" s="31">
        <v>1</v>
      </c>
      <c r="L18" s="31"/>
      <c r="M18" s="31"/>
      <c r="N18" s="31"/>
      <c r="O18" s="31"/>
      <c r="P18" s="31"/>
      <c r="Q18" s="42">
        <v>2</v>
      </c>
      <c r="R18" s="65">
        <f t="shared" si="0"/>
        <v>10</v>
      </c>
      <c r="S18" s="166">
        <f t="shared" si="1"/>
        <v>85</v>
      </c>
      <c r="T18" s="167" t="str">
        <f t="shared" si="2"/>
        <v>III.</v>
      </c>
    </row>
    <row r="19" spans="1:20" ht="15.75">
      <c r="A19" s="62" t="str">
        <f>Prezentace!B21</f>
        <v>R</v>
      </c>
      <c r="B19" s="63" t="str">
        <f>Prezentace!C21</f>
        <v>Hazmuka</v>
      </c>
      <c r="C19" s="64" t="str">
        <f>Prezentace!D21</f>
        <v>Radoslav</v>
      </c>
      <c r="D19" s="27">
        <v>1</v>
      </c>
      <c r="E19" s="35">
        <v>3</v>
      </c>
      <c r="F19" s="38"/>
      <c r="G19" s="27"/>
      <c r="H19" s="28"/>
      <c r="I19" s="28"/>
      <c r="J19" s="31"/>
      <c r="K19" s="31"/>
      <c r="L19" s="31">
        <v>2</v>
      </c>
      <c r="M19" s="31"/>
      <c r="N19" s="31"/>
      <c r="O19" s="31"/>
      <c r="P19" s="31"/>
      <c r="Q19" s="42">
        <v>4</v>
      </c>
      <c r="R19" s="65">
        <f t="shared" si="0"/>
        <v>10</v>
      </c>
      <c r="S19" s="166">
        <f t="shared" si="1"/>
        <v>52</v>
      </c>
      <c r="T19" s="167" t="str">
        <f t="shared" si="2"/>
        <v>ne</v>
      </c>
    </row>
    <row r="20" spans="1:20" ht="15.75">
      <c r="A20" s="62" t="str">
        <f>Prezentace!B22</f>
        <v>P</v>
      </c>
      <c r="B20" s="63" t="str">
        <f>Prezentace!C22</f>
        <v>Jílek</v>
      </c>
      <c r="C20" s="64" t="str">
        <f>Prezentace!D22</f>
        <v>Milan</v>
      </c>
      <c r="D20" s="27">
        <v>0</v>
      </c>
      <c r="E20" s="35">
        <v>0</v>
      </c>
      <c r="F20" s="38">
        <v>1</v>
      </c>
      <c r="G20" s="27">
        <v>0</v>
      </c>
      <c r="H20" s="28">
        <v>1</v>
      </c>
      <c r="I20" s="28">
        <v>2</v>
      </c>
      <c r="J20" s="31">
        <v>3</v>
      </c>
      <c r="K20" s="31">
        <v>3</v>
      </c>
      <c r="L20" s="31"/>
      <c r="M20" s="31"/>
      <c r="N20" s="31"/>
      <c r="O20" s="31"/>
      <c r="P20" s="31"/>
      <c r="Q20" s="42"/>
      <c r="R20" s="65">
        <f t="shared" si="0"/>
        <v>10</v>
      </c>
      <c r="S20" s="166">
        <f t="shared" si="1"/>
        <v>72</v>
      </c>
      <c r="T20" s="167" t="str">
        <f t="shared" si="2"/>
        <v>ne</v>
      </c>
    </row>
    <row r="21" spans="1:20" ht="15.75">
      <c r="A21" s="62" t="str">
        <f>Prezentace!B23</f>
        <v>R</v>
      </c>
      <c r="B21" s="63" t="str">
        <f>Prezentace!C23</f>
        <v>Jílek</v>
      </c>
      <c r="C21" s="64" t="str">
        <f>Prezentace!D23</f>
        <v>Milan</v>
      </c>
      <c r="D21" s="27">
        <v>0</v>
      </c>
      <c r="E21" s="35">
        <v>0</v>
      </c>
      <c r="F21" s="38">
        <v>1</v>
      </c>
      <c r="G21" s="27">
        <v>2</v>
      </c>
      <c r="H21" s="28">
        <v>2</v>
      </c>
      <c r="I21" s="28">
        <v>4</v>
      </c>
      <c r="J21" s="31">
        <v>1</v>
      </c>
      <c r="K21" s="31"/>
      <c r="L21" s="31"/>
      <c r="M21" s="31"/>
      <c r="N21" s="31"/>
      <c r="O21" s="31"/>
      <c r="P21" s="31"/>
      <c r="Q21" s="42"/>
      <c r="R21" s="65">
        <f t="shared" si="0"/>
        <v>10</v>
      </c>
      <c r="S21" s="166">
        <f t="shared" si="1"/>
        <v>85</v>
      </c>
      <c r="T21" s="167" t="str">
        <f t="shared" si="2"/>
        <v>III.</v>
      </c>
    </row>
    <row r="22" spans="1:20" ht="15.75">
      <c r="A22" s="62" t="str">
        <f>Prezentace!B24</f>
        <v>P</v>
      </c>
      <c r="B22" s="63" t="str">
        <f>Prezentace!C24</f>
        <v>Jungwirth</v>
      </c>
      <c r="C22" s="64" t="str">
        <f>Prezentace!D24</f>
        <v>Jan</v>
      </c>
      <c r="D22" s="27">
        <v>3</v>
      </c>
      <c r="E22" s="35">
        <v>4</v>
      </c>
      <c r="F22" s="38"/>
      <c r="G22" s="27"/>
      <c r="H22" s="28"/>
      <c r="I22" s="28"/>
      <c r="J22" s="31"/>
      <c r="K22" s="31"/>
      <c r="L22" s="31"/>
      <c r="M22" s="31"/>
      <c r="N22" s="31"/>
      <c r="O22" s="31"/>
      <c r="P22" s="31"/>
      <c r="Q22" s="42">
        <v>3</v>
      </c>
      <c r="R22" s="65">
        <f t="shared" si="0"/>
        <v>10</v>
      </c>
      <c r="S22" s="166">
        <f t="shared" si="1"/>
        <v>81</v>
      </c>
      <c r="T22" s="167" t="str">
        <f t="shared" si="2"/>
        <v>III.</v>
      </c>
    </row>
    <row r="23" spans="1:20" ht="15.75">
      <c r="A23" s="62" t="str">
        <f>Prezentace!B25</f>
        <v>R</v>
      </c>
      <c r="B23" s="63" t="str">
        <f>Prezentace!C25</f>
        <v>Jungwirth</v>
      </c>
      <c r="C23" s="64" t="str">
        <f>Prezentace!D25</f>
        <v>Jan</v>
      </c>
      <c r="D23" s="27">
        <v>4</v>
      </c>
      <c r="E23" s="35">
        <v>3</v>
      </c>
      <c r="F23" s="38">
        <v>1</v>
      </c>
      <c r="G23" s="27"/>
      <c r="H23" s="28"/>
      <c r="I23" s="28"/>
      <c r="J23" s="31"/>
      <c r="K23" s="31"/>
      <c r="L23" s="31">
        <v>1</v>
      </c>
      <c r="M23" s="31"/>
      <c r="N23" s="31"/>
      <c r="O23" s="31"/>
      <c r="P23" s="31"/>
      <c r="Q23" s="42">
        <v>1</v>
      </c>
      <c r="R23" s="65">
        <f aca="true" t="shared" si="3" ref="R23:R86">SUM(D23:Q23)</f>
        <v>10</v>
      </c>
      <c r="S23" s="166">
        <f t="shared" si="1"/>
        <v>100</v>
      </c>
      <c r="T23" s="167" t="str">
        <f t="shared" si="2"/>
        <v>II.</v>
      </c>
    </row>
    <row r="24" spans="1:20" ht="15.75">
      <c r="A24" s="62" t="str">
        <f>Prezentace!B26</f>
        <v>P</v>
      </c>
      <c r="B24" s="63" t="str">
        <f>Prezentace!C26</f>
        <v>Kališ</v>
      </c>
      <c r="C24" s="64" t="str">
        <f>Prezentace!D26</f>
        <v>Petr</v>
      </c>
      <c r="D24" s="27">
        <v>0</v>
      </c>
      <c r="E24" s="35">
        <v>4</v>
      </c>
      <c r="F24" s="38">
        <v>5</v>
      </c>
      <c r="G24" s="27"/>
      <c r="H24" s="28"/>
      <c r="I24" s="28"/>
      <c r="J24" s="31"/>
      <c r="K24" s="31"/>
      <c r="L24" s="31">
        <v>1</v>
      </c>
      <c r="M24" s="31"/>
      <c r="N24" s="31"/>
      <c r="O24" s="31"/>
      <c r="P24" s="31"/>
      <c r="Q24" s="42"/>
      <c r="R24" s="65">
        <f t="shared" si="3"/>
        <v>10</v>
      </c>
      <c r="S24" s="166">
        <f t="shared" si="1"/>
        <v>81</v>
      </c>
      <c r="T24" s="167" t="str">
        <f t="shared" si="2"/>
        <v>III.</v>
      </c>
    </row>
    <row r="25" spans="1:20" ht="15.75">
      <c r="A25" s="62" t="str">
        <f>Prezentace!B27</f>
        <v>R</v>
      </c>
      <c r="B25" s="63" t="str">
        <f>Prezentace!C27</f>
        <v>Kališ</v>
      </c>
      <c r="C25" s="64" t="str">
        <f>Prezentace!D27</f>
        <v>Petr</v>
      </c>
      <c r="D25" s="27">
        <v>4</v>
      </c>
      <c r="E25" s="35">
        <v>5</v>
      </c>
      <c r="F25" s="38">
        <v>1</v>
      </c>
      <c r="G25" s="27"/>
      <c r="H25" s="28"/>
      <c r="I25" s="28"/>
      <c r="J25" s="31"/>
      <c r="K25" s="31"/>
      <c r="L25" s="31"/>
      <c r="M25" s="31"/>
      <c r="N25" s="31"/>
      <c r="O25" s="31"/>
      <c r="P25" s="31"/>
      <c r="Q25" s="42"/>
      <c r="R25" s="65">
        <f t="shared" si="3"/>
        <v>10</v>
      </c>
      <c r="S25" s="166">
        <f t="shared" si="1"/>
        <v>113</v>
      </c>
      <c r="T25" s="167" t="str">
        <f t="shared" si="2"/>
        <v>I.</v>
      </c>
    </row>
    <row r="26" spans="1:20" ht="15.75">
      <c r="A26" s="62" t="str">
        <f>Prezentace!B28</f>
        <v>P</v>
      </c>
      <c r="B26" s="63" t="str">
        <f>Prezentace!C28</f>
        <v>Kališová</v>
      </c>
      <c r="C26" s="64" t="str">
        <f>Prezentace!D28</f>
        <v>Monika</v>
      </c>
      <c r="D26" s="27">
        <v>1</v>
      </c>
      <c r="E26" s="35">
        <v>3</v>
      </c>
      <c r="F26" s="38">
        <v>2</v>
      </c>
      <c r="G26" s="27"/>
      <c r="H26" s="28"/>
      <c r="I26" s="28"/>
      <c r="J26" s="31"/>
      <c r="K26" s="31"/>
      <c r="L26" s="31">
        <v>1</v>
      </c>
      <c r="M26" s="31"/>
      <c r="N26" s="31"/>
      <c r="O26" s="31"/>
      <c r="P26" s="31"/>
      <c r="Q26" s="42">
        <v>3</v>
      </c>
      <c r="R26" s="65">
        <f t="shared" si="3"/>
        <v>10</v>
      </c>
      <c r="S26" s="166">
        <f t="shared" si="1"/>
        <v>63</v>
      </c>
      <c r="T26" s="167" t="str">
        <f t="shared" si="2"/>
        <v>ne</v>
      </c>
    </row>
    <row r="27" spans="1:20" ht="15.75">
      <c r="A27" s="62" t="str">
        <f>Prezentace!B29</f>
        <v>R</v>
      </c>
      <c r="B27" s="63" t="str">
        <f>Prezentace!C29</f>
        <v>Kejř</v>
      </c>
      <c r="C27" s="64" t="str">
        <f>Prezentace!D29</f>
        <v>Jan</v>
      </c>
      <c r="D27" s="27">
        <v>0</v>
      </c>
      <c r="E27" s="35">
        <v>0</v>
      </c>
      <c r="F27" s="38">
        <v>0</v>
      </c>
      <c r="G27" s="27">
        <v>2</v>
      </c>
      <c r="H27" s="28">
        <v>0</v>
      </c>
      <c r="I27" s="28">
        <v>4</v>
      </c>
      <c r="J27" s="31">
        <v>2</v>
      </c>
      <c r="K27" s="31">
        <v>0</v>
      </c>
      <c r="L27" s="31">
        <v>0</v>
      </c>
      <c r="M27" s="31"/>
      <c r="N27" s="31"/>
      <c r="O27" s="31"/>
      <c r="P27" s="31"/>
      <c r="Q27" s="42">
        <v>2</v>
      </c>
      <c r="R27" s="65">
        <f t="shared" si="3"/>
        <v>10</v>
      </c>
      <c r="S27" s="166">
        <f t="shared" si="1"/>
        <v>66</v>
      </c>
      <c r="T27" s="167" t="str">
        <f t="shared" si="2"/>
        <v>ne</v>
      </c>
    </row>
    <row r="28" spans="1:20" ht="15.75">
      <c r="A28" s="62" t="str">
        <f>Prezentace!B30</f>
        <v>P</v>
      </c>
      <c r="B28" s="63" t="str">
        <f>Prezentace!C30</f>
        <v>Kejř</v>
      </c>
      <c r="C28" s="64" t="str">
        <f>Prezentace!D30</f>
        <v>Karel</v>
      </c>
      <c r="D28" s="27">
        <v>0</v>
      </c>
      <c r="E28" s="35">
        <v>2</v>
      </c>
      <c r="F28" s="38">
        <v>1</v>
      </c>
      <c r="G28" s="27">
        <v>0</v>
      </c>
      <c r="H28" s="28">
        <v>0</v>
      </c>
      <c r="I28" s="28">
        <v>0</v>
      </c>
      <c r="J28" s="31">
        <v>0</v>
      </c>
      <c r="K28" s="31">
        <v>0</v>
      </c>
      <c r="L28" s="31">
        <v>1</v>
      </c>
      <c r="M28" s="31"/>
      <c r="N28" s="31"/>
      <c r="O28" s="31"/>
      <c r="P28" s="31"/>
      <c r="Q28" s="42">
        <v>6</v>
      </c>
      <c r="R28" s="65">
        <f t="shared" si="3"/>
        <v>10</v>
      </c>
      <c r="S28" s="166">
        <f t="shared" si="1"/>
        <v>31</v>
      </c>
      <c r="T28" s="167" t="str">
        <f t="shared" si="2"/>
        <v>ne</v>
      </c>
    </row>
    <row r="29" spans="1:20" ht="15.75">
      <c r="A29" s="62" t="str">
        <f>Prezentace!B31</f>
        <v>P</v>
      </c>
      <c r="B29" s="63" t="str">
        <f>Prezentace!C31</f>
        <v>Koliasa</v>
      </c>
      <c r="C29" s="64" t="str">
        <f>Prezentace!D31</f>
        <v>Stanislav</v>
      </c>
      <c r="D29" s="27">
        <v>0</v>
      </c>
      <c r="E29" s="35">
        <v>0</v>
      </c>
      <c r="F29" s="38">
        <v>0</v>
      </c>
      <c r="G29" s="27">
        <v>0</v>
      </c>
      <c r="H29" s="28">
        <v>1</v>
      </c>
      <c r="I29" s="28">
        <v>2</v>
      </c>
      <c r="J29" s="31">
        <v>2</v>
      </c>
      <c r="K29" s="31">
        <v>3</v>
      </c>
      <c r="L29" s="31">
        <v>0</v>
      </c>
      <c r="M29" s="31"/>
      <c r="N29" s="31"/>
      <c r="O29" s="31"/>
      <c r="P29" s="31"/>
      <c r="Q29" s="42">
        <v>2</v>
      </c>
      <c r="R29" s="65">
        <f t="shared" si="3"/>
        <v>10</v>
      </c>
      <c r="S29" s="166">
        <f t="shared" si="1"/>
        <v>57</v>
      </c>
      <c r="T29" s="167" t="str">
        <f t="shared" si="2"/>
        <v>ne</v>
      </c>
    </row>
    <row r="30" spans="1:20" ht="15.75">
      <c r="A30" s="62" t="str">
        <f>Prezentace!B32</f>
        <v>P</v>
      </c>
      <c r="B30" s="63" t="str">
        <f>Prezentace!C32</f>
        <v>Koma</v>
      </c>
      <c r="C30" s="64" t="str">
        <f>Prezentace!D32</f>
        <v>Juraj</v>
      </c>
      <c r="D30" s="27">
        <v>1</v>
      </c>
      <c r="E30" s="35">
        <v>1</v>
      </c>
      <c r="F30" s="38">
        <v>0</v>
      </c>
      <c r="G30" s="27">
        <v>1</v>
      </c>
      <c r="H30" s="28">
        <v>0</v>
      </c>
      <c r="I30" s="28">
        <v>1</v>
      </c>
      <c r="J30" s="31">
        <v>3</v>
      </c>
      <c r="K30" s="31">
        <v>1</v>
      </c>
      <c r="L30" s="31">
        <v>1</v>
      </c>
      <c r="M30" s="31"/>
      <c r="N30" s="31"/>
      <c r="O30" s="31"/>
      <c r="P30" s="31"/>
      <c r="Q30" s="42">
        <v>1</v>
      </c>
      <c r="R30" s="65">
        <f t="shared" si="3"/>
        <v>10</v>
      </c>
      <c r="S30" s="166">
        <f t="shared" si="1"/>
        <v>74</v>
      </c>
      <c r="T30" s="167" t="str">
        <f t="shared" si="2"/>
        <v>ne</v>
      </c>
    </row>
    <row r="31" spans="1:20" ht="15.75">
      <c r="A31" s="62" t="str">
        <f>Prezentace!B33</f>
        <v>P</v>
      </c>
      <c r="B31" s="63" t="str">
        <f>Prezentace!C33</f>
        <v>Králík</v>
      </c>
      <c r="C31" s="64" t="str">
        <f>Prezentace!D33</f>
        <v>Aleš</v>
      </c>
      <c r="D31" s="27">
        <v>1</v>
      </c>
      <c r="E31" s="35">
        <v>3</v>
      </c>
      <c r="F31" s="38">
        <v>2</v>
      </c>
      <c r="G31" s="27"/>
      <c r="H31" s="28"/>
      <c r="I31" s="28"/>
      <c r="J31" s="31"/>
      <c r="K31" s="31"/>
      <c r="L31" s="31"/>
      <c r="M31" s="31"/>
      <c r="N31" s="31"/>
      <c r="O31" s="31"/>
      <c r="P31" s="31"/>
      <c r="Q31" s="42">
        <v>4</v>
      </c>
      <c r="R31" s="65">
        <f t="shared" si="3"/>
        <v>10</v>
      </c>
      <c r="S31" s="166">
        <f t="shared" si="1"/>
        <v>58</v>
      </c>
      <c r="T31" s="167" t="str">
        <f t="shared" si="2"/>
        <v>ne</v>
      </c>
    </row>
    <row r="32" spans="1:20" ht="15.75">
      <c r="A32" s="62" t="str">
        <f>Prezentace!B34</f>
        <v>P</v>
      </c>
      <c r="B32" s="63" t="str">
        <f>Prezentace!C34</f>
        <v>Kraus</v>
      </c>
      <c r="C32" s="64" t="str">
        <f>Prezentace!D34</f>
        <v>Milan</v>
      </c>
      <c r="D32" s="27">
        <v>0</v>
      </c>
      <c r="E32" s="35">
        <v>0</v>
      </c>
      <c r="F32" s="38">
        <v>0</v>
      </c>
      <c r="G32" s="27">
        <v>3</v>
      </c>
      <c r="H32" s="28">
        <v>5</v>
      </c>
      <c r="I32" s="28">
        <v>0</v>
      </c>
      <c r="J32" s="31">
        <v>2</v>
      </c>
      <c r="K32" s="31"/>
      <c r="L32" s="31"/>
      <c r="M32" s="31"/>
      <c r="N32" s="31"/>
      <c r="O32" s="31"/>
      <c r="P32" s="31"/>
      <c r="Q32" s="42"/>
      <c r="R32" s="65">
        <f t="shared" si="3"/>
        <v>10</v>
      </c>
      <c r="S32" s="166">
        <f t="shared" si="1"/>
        <v>89</v>
      </c>
      <c r="T32" s="167" t="str">
        <f t="shared" si="2"/>
        <v>III.</v>
      </c>
    </row>
    <row r="33" spans="1:20" ht="15.75">
      <c r="A33" s="62" t="str">
        <f>Prezentace!B35</f>
        <v>R</v>
      </c>
      <c r="B33" s="63" t="str">
        <f>Prezentace!C35</f>
        <v>Kraus</v>
      </c>
      <c r="C33" s="64" t="str">
        <f>Prezentace!D35</f>
        <v>Milan</v>
      </c>
      <c r="D33" s="27">
        <v>0</v>
      </c>
      <c r="E33" s="35">
        <v>0</v>
      </c>
      <c r="F33" s="38">
        <v>0</v>
      </c>
      <c r="G33" s="27">
        <v>4</v>
      </c>
      <c r="H33" s="28">
        <v>4</v>
      </c>
      <c r="I33" s="28">
        <v>2</v>
      </c>
      <c r="J33" s="31"/>
      <c r="K33" s="31"/>
      <c r="L33" s="31"/>
      <c r="M33" s="31"/>
      <c r="N33" s="31"/>
      <c r="O33" s="31"/>
      <c r="P33" s="31"/>
      <c r="Q33" s="42"/>
      <c r="R33" s="65">
        <f t="shared" si="3"/>
        <v>10</v>
      </c>
      <c r="S33" s="166">
        <f t="shared" si="1"/>
        <v>92</v>
      </c>
      <c r="T33" s="167" t="str">
        <f t="shared" si="2"/>
        <v>III.</v>
      </c>
    </row>
    <row r="34" spans="1:20" ht="15.75">
      <c r="A34" s="62" t="str">
        <f>Prezentace!B36</f>
        <v>P</v>
      </c>
      <c r="B34" s="63" t="str">
        <f>Prezentace!C36</f>
        <v>Kubicová</v>
      </c>
      <c r="C34" s="64" t="str">
        <f>Prezentace!D36</f>
        <v>Lucie</v>
      </c>
      <c r="D34" s="27">
        <v>0</v>
      </c>
      <c r="E34" s="35">
        <v>0</v>
      </c>
      <c r="F34" s="38">
        <v>0</v>
      </c>
      <c r="G34" s="27">
        <v>2</v>
      </c>
      <c r="H34" s="28">
        <v>4</v>
      </c>
      <c r="I34" s="28">
        <v>0</v>
      </c>
      <c r="J34" s="31">
        <v>2</v>
      </c>
      <c r="K34" s="31">
        <v>2</v>
      </c>
      <c r="L34" s="31"/>
      <c r="M34" s="31"/>
      <c r="N34" s="31"/>
      <c r="O34" s="31"/>
      <c r="P34" s="31"/>
      <c r="Q34" s="42"/>
      <c r="R34" s="65">
        <f t="shared" si="3"/>
        <v>10</v>
      </c>
      <c r="S34" s="166">
        <f t="shared" si="1"/>
        <v>82</v>
      </c>
      <c r="T34" s="167" t="str">
        <f t="shared" si="2"/>
        <v>III.</v>
      </c>
    </row>
    <row r="35" spans="1:20" ht="15.75">
      <c r="A35" s="62" t="str">
        <f>Prezentace!B37</f>
        <v>P</v>
      </c>
      <c r="B35" s="63" t="str">
        <f>Prezentace!C37</f>
        <v>Majer</v>
      </c>
      <c r="C35" s="64" t="str">
        <f>Prezentace!D37</f>
        <v>Oldřich</v>
      </c>
      <c r="D35" s="27">
        <v>1</v>
      </c>
      <c r="E35" s="35">
        <v>4</v>
      </c>
      <c r="F35" s="38">
        <v>2</v>
      </c>
      <c r="G35" s="27"/>
      <c r="H35" s="28"/>
      <c r="I35" s="28"/>
      <c r="J35" s="31">
        <v>1</v>
      </c>
      <c r="K35" s="31"/>
      <c r="L35" s="31">
        <v>1</v>
      </c>
      <c r="M35" s="31"/>
      <c r="N35" s="31"/>
      <c r="O35" s="31"/>
      <c r="P35" s="31"/>
      <c r="Q35" s="42">
        <v>1</v>
      </c>
      <c r="R35" s="65">
        <f t="shared" si="3"/>
        <v>10</v>
      </c>
      <c r="S35" s="166">
        <f t="shared" si="1"/>
        <v>79</v>
      </c>
      <c r="T35" s="167" t="str">
        <f t="shared" si="2"/>
        <v>ne</v>
      </c>
    </row>
    <row r="36" spans="1:20" ht="15.75">
      <c r="A36" s="62" t="str">
        <f>Prezentace!B38</f>
        <v>R</v>
      </c>
      <c r="B36" s="63" t="str">
        <f>Prezentace!C38</f>
        <v>Majer</v>
      </c>
      <c r="C36" s="64" t="str">
        <f>Prezentace!D38</f>
        <v>Oldřich</v>
      </c>
      <c r="D36" s="27">
        <v>3</v>
      </c>
      <c r="E36" s="35">
        <v>3</v>
      </c>
      <c r="F36" s="38">
        <v>3</v>
      </c>
      <c r="G36" s="27"/>
      <c r="H36" s="28"/>
      <c r="I36" s="28"/>
      <c r="J36" s="31"/>
      <c r="K36" s="31"/>
      <c r="L36" s="31">
        <v>1</v>
      </c>
      <c r="M36" s="31"/>
      <c r="N36" s="31"/>
      <c r="O36" s="31"/>
      <c r="P36" s="31"/>
      <c r="Q36" s="42"/>
      <c r="R36" s="65">
        <f t="shared" si="3"/>
        <v>10</v>
      </c>
      <c r="S36" s="166">
        <f t="shared" si="1"/>
        <v>101</v>
      </c>
      <c r="T36" s="167" t="str">
        <f t="shared" si="2"/>
        <v>II.</v>
      </c>
    </row>
    <row r="37" spans="1:20" ht="15.75">
      <c r="A37" s="62" t="str">
        <f>Prezentace!B39</f>
        <v>P</v>
      </c>
      <c r="B37" s="63" t="str">
        <f>Prezentace!C39</f>
        <v>Marek</v>
      </c>
      <c r="C37" s="64" t="str">
        <f>Prezentace!D39</f>
        <v>Jiří</v>
      </c>
      <c r="D37" s="27">
        <v>5</v>
      </c>
      <c r="E37" s="35">
        <v>4</v>
      </c>
      <c r="F37" s="38">
        <v>1</v>
      </c>
      <c r="G37" s="27"/>
      <c r="H37" s="28"/>
      <c r="I37" s="28"/>
      <c r="J37" s="31"/>
      <c r="K37" s="31"/>
      <c r="L37" s="31"/>
      <c r="M37" s="31"/>
      <c r="N37" s="31"/>
      <c r="O37" s="31"/>
      <c r="P37" s="31"/>
      <c r="Q37" s="42"/>
      <c r="R37" s="65">
        <f t="shared" si="3"/>
        <v>10</v>
      </c>
      <c r="S37" s="166">
        <f t="shared" si="1"/>
        <v>119</v>
      </c>
      <c r="T37" s="167" t="str">
        <f t="shared" si="2"/>
        <v>I.</v>
      </c>
    </row>
    <row r="38" spans="1:20" ht="15.75">
      <c r="A38" s="62" t="str">
        <f>Prezentace!B40</f>
        <v>P</v>
      </c>
      <c r="B38" s="63" t="str">
        <f>Prezentace!C40</f>
        <v>Michková</v>
      </c>
      <c r="C38" s="64" t="str">
        <f>Prezentace!D40</f>
        <v>Martina</v>
      </c>
      <c r="D38" s="27">
        <v>0</v>
      </c>
      <c r="E38" s="35">
        <v>1</v>
      </c>
      <c r="F38" s="38">
        <v>0</v>
      </c>
      <c r="G38" s="27">
        <v>1</v>
      </c>
      <c r="H38" s="28">
        <v>0</v>
      </c>
      <c r="I38" s="28">
        <v>5</v>
      </c>
      <c r="J38" s="31">
        <v>0</v>
      </c>
      <c r="K38" s="31">
        <v>2</v>
      </c>
      <c r="L38" s="31">
        <v>1</v>
      </c>
      <c r="M38" s="31"/>
      <c r="N38" s="31"/>
      <c r="O38" s="31"/>
      <c r="P38" s="31"/>
      <c r="Q38" s="42"/>
      <c r="R38" s="65">
        <f t="shared" si="3"/>
        <v>10</v>
      </c>
      <c r="S38" s="166">
        <f t="shared" si="1"/>
        <v>76</v>
      </c>
      <c r="T38" s="167" t="str">
        <f t="shared" si="2"/>
        <v>ne</v>
      </c>
    </row>
    <row r="39" spans="1:20" ht="15.75">
      <c r="A39" s="62" t="str">
        <f>Prezentace!B41</f>
        <v>P</v>
      </c>
      <c r="B39" s="63" t="str">
        <f>Prezentace!C41</f>
        <v>Miler</v>
      </c>
      <c r="C39" s="64" t="str">
        <f>Prezentace!D41</f>
        <v>Zdeněk</v>
      </c>
      <c r="D39" s="27">
        <v>5</v>
      </c>
      <c r="E39" s="35">
        <v>1</v>
      </c>
      <c r="F39" s="38">
        <v>3</v>
      </c>
      <c r="G39" s="27"/>
      <c r="H39" s="28"/>
      <c r="I39" s="28"/>
      <c r="J39" s="31"/>
      <c r="K39" s="31"/>
      <c r="L39" s="31"/>
      <c r="M39" s="31"/>
      <c r="N39" s="31"/>
      <c r="O39" s="31"/>
      <c r="P39" s="31"/>
      <c r="Q39" s="42">
        <v>1</v>
      </c>
      <c r="R39" s="65">
        <f t="shared" si="3"/>
        <v>10</v>
      </c>
      <c r="S39" s="166">
        <f t="shared" si="1"/>
        <v>108</v>
      </c>
      <c r="T39" s="167" t="str">
        <f t="shared" si="2"/>
        <v>II.</v>
      </c>
    </row>
    <row r="40" spans="1:20" ht="15.75">
      <c r="A40" s="62" t="str">
        <f>Prezentace!B42</f>
        <v>R</v>
      </c>
      <c r="B40" s="63" t="str">
        <f>Prezentace!C42</f>
        <v>Miler</v>
      </c>
      <c r="C40" s="64" t="str">
        <f>Prezentace!D42</f>
        <v>Zdeněk</v>
      </c>
      <c r="D40" s="27">
        <v>4</v>
      </c>
      <c r="E40" s="35">
        <v>0</v>
      </c>
      <c r="F40" s="38">
        <v>5</v>
      </c>
      <c r="G40" s="27"/>
      <c r="H40" s="28"/>
      <c r="I40" s="28"/>
      <c r="J40" s="31"/>
      <c r="K40" s="31"/>
      <c r="L40" s="31"/>
      <c r="M40" s="31"/>
      <c r="N40" s="31"/>
      <c r="O40" s="31"/>
      <c r="P40" s="31"/>
      <c r="Q40" s="42">
        <v>1</v>
      </c>
      <c r="R40" s="65">
        <f t="shared" si="3"/>
        <v>10</v>
      </c>
      <c r="S40" s="166">
        <f t="shared" si="1"/>
        <v>100</v>
      </c>
      <c r="T40" s="167" t="str">
        <f t="shared" si="2"/>
        <v>II.</v>
      </c>
    </row>
    <row r="41" spans="1:20" ht="15.75">
      <c r="A41" s="62" t="str">
        <f>Prezentace!B43</f>
        <v>P</v>
      </c>
      <c r="B41" s="63" t="str">
        <f>Prezentace!C43</f>
        <v>Mužík st.</v>
      </c>
      <c r="C41" s="64" t="str">
        <f>Prezentace!D43</f>
        <v>Vladimír</v>
      </c>
      <c r="D41" s="27">
        <v>4</v>
      </c>
      <c r="E41" s="35">
        <v>4</v>
      </c>
      <c r="F41" s="38">
        <v>1</v>
      </c>
      <c r="G41" s="27"/>
      <c r="H41" s="28"/>
      <c r="I41" s="28"/>
      <c r="J41" s="31"/>
      <c r="K41" s="31"/>
      <c r="L41" s="31"/>
      <c r="M41" s="31"/>
      <c r="N41" s="31"/>
      <c r="O41" s="31"/>
      <c r="P41" s="31"/>
      <c r="Q41" s="42">
        <v>1</v>
      </c>
      <c r="R41" s="65">
        <f t="shared" si="3"/>
        <v>10</v>
      </c>
      <c r="S41" s="166">
        <f t="shared" si="1"/>
        <v>104</v>
      </c>
      <c r="T41" s="167" t="str">
        <f t="shared" si="2"/>
        <v>II.</v>
      </c>
    </row>
    <row r="42" spans="1:20" ht="15.75">
      <c r="A42" s="62" t="str">
        <f>Prezentace!B44</f>
        <v>R</v>
      </c>
      <c r="B42" s="63" t="str">
        <f>Prezentace!C44</f>
        <v>Mužík st.</v>
      </c>
      <c r="C42" s="64" t="str">
        <f>Prezentace!D44</f>
        <v>Vladimír</v>
      </c>
      <c r="D42" s="27">
        <v>2</v>
      </c>
      <c r="E42" s="35">
        <v>4</v>
      </c>
      <c r="F42" s="38">
        <v>2</v>
      </c>
      <c r="G42" s="27"/>
      <c r="H42" s="28"/>
      <c r="I42" s="28"/>
      <c r="J42" s="31"/>
      <c r="K42" s="31">
        <v>1</v>
      </c>
      <c r="L42" s="31"/>
      <c r="M42" s="31"/>
      <c r="N42" s="31"/>
      <c r="O42" s="31"/>
      <c r="P42" s="31"/>
      <c r="Q42" s="42">
        <v>1</v>
      </c>
      <c r="R42" s="65">
        <f t="shared" si="3"/>
        <v>10</v>
      </c>
      <c r="S42" s="166">
        <f t="shared" si="1"/>
        <v>88</v>
      </c>
      <c r="T42" s="167" t="str">
        <f t="shared" si="2"/>
        <v>III.</v>
      </c>
    </row>
    <row r="43" spans="1:20" ht="15.75">
      <c r="A43" s="62" t="str">
        <f>Prezentace!B45</f>
        <v>P</v>
      </c>
      <c r="B43" s="63" t="str">
        <f>Prezentace!C45</f>
        <v>Mužík ml.</v>
      </c>
      <c r="C43" s="64" t="str">
        <f>Prezentace!D45</f>
        <v>Vladimír</v>
      </c>
      <c r="D43" s="27">
        <v>0</v>
      </c>
      <c r="E43" s="35">
        <v>0</v>
      </c>
      <c r="F43" s="38">
        <v>0</v>
      </c>
      <c r="G43" s="27">
        <v>1</v>
      </c>
      <c r="H43" s="28">
        <v>4</v>
      </c>
      <c r="I43" s="28">
        <v>1</v>
      </c>
      <c r="J43" s="31">
        <v>1</v>
      </c>
      <c r="K43" s="31">
        <v>2</v>
      </c>
      <c r="L43" s="31">
        <v>1</v>
      </c>
      <c r="M43" s="31"/>
      <c r="N43" s="31"/>
      <c r="O43" s="31"/>
      <c r="P43" s="31"/>
      <c r="Q43" s="42"/>
      <c r="R43" s="65">
        <f t="shared" si="3"/>
        <v>10</v>
      </c>
      <c r="S43" s="166">
        <f t="shared" si="1"/>
        <v>78</v>
      </c>
      <c r="T43" s="167" t="str">
        <f t="shared" si="2"/>
        <v>ne</v>
      </c>
    </row>
    <row r="44" spans="1:20" ht="15.75">
      <c r="A44" s="62" t="str">
        <f>Prezentace!B46</f>
        <v>P</v>
      </c>
      <c r="B44" s="63" t="str">
        <f>Prezentace!C46</f>
        <v>Pakosta</v>
      </c>
      <c r="C44" s="64" t="str">
        <f>Prezentace!D46</f>
        <v>Karel</v>
      </c>
      <c r="D44" s="27">
        <v>5</v>
      </c>
      <c r="E44" s="35">
        <v>3</v>
      </c>
      <c r="F44" s="38">
        <v>1</v>
      </c>
      <c r="G44" s="27"/>
      <c r="H44" s="28"/>
      <c r="I44" s="28"/>
      <c r="J44" s="31"/>
      <c r="K44" s="31"/>
      <c r="L44" s="31">
        <v>1</v>
      </c>
      <c r="M44" s="31"/>
      <c r="N44" s="31"/>
      <c r="O44" s="31"/>
      <c r="P44" s="31"/>
      <c r="Q44" s="42"/>
      <c r="R44" s="65">
        <f t="shared" si="3"/>
        <v>10</v>
      </c>
      <c r="S44" s="166">
        <f t="shared" si="1"/>
        <v>115</v>
      </c>
      <c r="T44" s="167" t="str">
        <f t="shared" si="2"/>
        <v>I.</v>
      </c>
    </row>
    <row r="45" spans="1:20" ht="15.75">
      <c r="A45" s="62" t="str">
        <f>Prezentace!B47</f>
        <v>P</v>
      </c>
      <c r="B45" s="63" t="str">
        <f>Prezentace!C47</f>
        <v>Pavelka</v>
      </c>
      <c r="C45" s="64" t="str">
        <f>Prezentace!D47</f>
        <v>Ivan</v>
      </c>
      <c r="D45" s="27">
        <v>0</v>
      </c>
      <c r="E45" s="35">
        <v>1</v>
      </c>
      <c r="F45" s="38">
        <v>3</v>
      </c>
      <c r="G45" s="27">
        <v>0</v>
      </c>
      <c r="H45" s="28">
        <v>0</v>
      </c>
      <c r="I45" s="28">
        <v>0</v>
      </c>
      <c r="J45" s="31">
        <v>0</v>
      </c>
      <c r="K45" s="31">
        <v>1</v>
      </c>
      <c r="L45" s="31">
        <v>3</v>
      </c>
      <c r="M45" s="31"/>
      <c r="N45" s="31"/>
      <c r="O45" s="31"/>
      <c r="P45" s="31"/>
      <c r="Q45" s="42">
        <v>2</v>
      </c>
      <c r="R45" s="65">
        <f t="shared" si="3"/>
        <v>10</v>
      </c>
      <c r="S45" s="166">
        <f t="shared" si="1"/>
        <v>54</v>
      </c>
      <c r="T45" s="167" t="str">
        <f t="shared" si="2"/>
        <v>ne</v>
      </c>
    </row>
    <row r="46" spans="1:20" ht="15.75">
      <c r="A46" s="62" t="str">
        <f>Prezentace!B48</f>
        <v>R</v>
      </c>
      <c r="B46" s="63" t="str">
        <f>Prezentace!C48</f>
        <v>Pavelka</v>
      </c>
      <c r="C46" s="64" t="str">
        <f>Prezentace!D48</f>
        <v>Ivan</v>
      </c>
      <c r="D46" s="27">
        <v>0</v>
      </c>
      <c r="E46" s="35">
        <v>5</v>
      </c>
      <c r="F46" s="38">
        <v>2</v>
      </c>
      <c r="G46" s="27"/>
      <c r="H46" s="28"/>
      <c r="I46" s="28"/>
      <c r="J46" s="31"/>
      <c r="K46" s="31"/>
      <c r="L46" s="31"/>
      <c r="M46" s="31"/>
      <c r="N46" s="31"/>
      <c r="O46" s="31"/>
      <c r="P46" s="31"/>
      <c r="Q46" s="42">
        <v>3</v>
      </c>
      <c r="R46" s="65">
        <f t="shared" si="3"/>
        <v>10</v>
      </c>
      <c r="S46" s="166">
        <f t="shared" si="1"/>
        <v>61</v>
      </c>
      <c r="T46" s="167" t="str">
        <f t="shared" si="2"/>
        <v>ne</v>
      </c>
    </row>
    <row r="47" spans="1:20" ht="15.75">
      <c r="A47" s="62" t="str">
        <f>Prezentace!B49</f>
        <v>P</v>
      </c>
      <c r="B47" s="63" t="str">
        <f>Prezentace!C49</f>
        <v>Pětivlas</v>
      </c>
      <c r="C47" s="64" t="str">
        <f>Prezentace!D49</f>
        <v>David</v>
      </c>
      <c r="D47" s="27">
        <v>0</v>
      </c>
      <c r="E47" s="35">
        <v>1</v>
      </c>
      <c r="F47" s="38">
        <v>1</v>
      </c>
      <c r="G47" s="27">
        <v>0</v>
      </c>
      <c r="H47" s="28">
        <v>0</v>
      </c>
      <c r="I47" s="28">
        <v>0</v>
      </c>
      <c r="J47" s="31">
        <v>1</v>
      </c>
      <c r="K47" s="31">
        <v>2</v>
      </c>
      <c r="L47" s="31">
        <v>4</v>
      </c>
      <c r="M47" s="31"/>
      <c r="N47" s="31"/>
      <c r="O47" s="31"/>
      <c r="P47" s="31"/>
      <c r="Q47" s="42">
        <v>1</v>
      </c>
      <c r="R47" s="65">
        <f t="shared" si="3"/>
        <v>10</v>
      </c>
      <c r="S47" s="166">
        <f t="shared" si="1"/>
        <v>56</v>
      </c>
      <c r="T47" s="167" t="str">
        <f t="shared" si="2"/>
        <v>ne</v>
      </c>
    </row>
    <row r="48" spans="1:20" ht="15.75">
      <c r="A48" s="62" t="str">
        <f>Prezentace!B50</f>
        <v>P</v>
      </c>
      <c r="B48" s="63" t="str">
        <f>Prezentace!C50</f>
        <v>Plecer</v>
      </c>
      <c r="C48" s="64" t="str">
        <f>Prezentace!D50</f>
        <v>Josef</v>
      </c>
      <c r="D48" s="27">
        <v>0</v>
      </c>
      <c r="E48" s="35">
        <v>0</v>
      </c>
      <c r="F48" s="38">
        <v>0</v>
      </c>
      <c r="G48" s="27">
        <v>0</v>
      </c>
      <c r="H48" s="28">
        <v>1</v>
      </c>
      <c r="I48" s="28">
        <v>3</v>
      </c>
      <c r="J48" s="31">
        <v>3</v>
      </c>
      <c r="K48" s="31">
        <v>2</v>
      </c>
      <c r="L48" s="31">
        <v>1</v>
      </c>
      <c r="M48" s="31"/>
      <c r="N48" s="31"/>
      <c r="O48" s="31"/>
      <c r="P48" s="31"/>
      <c r="Q48" s="42"/>
      <c r="R48" s="65">
        <f t="shared" si="3"/>
        <v>10</v>
      </c>
      <c r="S48" s="166">
        <f t="shared" si="1"/>
        <v>71</v>
      </c>
      <c r="T48" s="167" t="str">
        <f t="shared" si="2"/>
        <v>ne</v>
      </c>
    </row>
    <row r="49" spans="1:20" ht="15.75">
      <c r="A49" s="62" t="str">
        <f>Prezentace!B51</f>
        <v>R</v>
      </c>
      <c r="B49" s="63" t="str">
        <f>Prezentace!C51</f>
        <v>Plecer</v>
      </c>
      <c r="C49" s="64" t="str">
        <f>Prezentace!D51</f>
        <v>Josef</v>
      </c>
      <c r="D49" s="27">
        <v>0</v>
      </c>
      <c r="E49" s="35">
        <v>0</v>
      </c>
      <c r="F49" s="38">
        <v>0</v>
      </c>
      <c r="G49" s="27">
        <v>1</v>
      </c>
      <c r="H49" s="28">
        <v>3</v>
      </c>
      <c r="I49" s="28">
        <v>2</v>
      </c>
      <c r="J49" s="31">
        <v>2</v>
      </c>
      <c r="K49" s="31">
        <v>1</v>
      </c>
      <c r="L49" s="31">
        <v>1</v>
      </c>
      <c r="M49" s="31"/>
      <c r="N49" s="31"/>
      <c r="O49" s="31"/>
      <c r="P49" s="31"/>
      <c r="Q49" s="42"/>
      <c r="R49" s="65">
        <f t="shared" si="3"/>
        <v>10</v>
      </c>
      <c r="S49" s="166">
        <f t="shared" si="1"/>
        <v>78</v>
      </c>
      <c r="T49" s="167" t="str">
        <f t="shared" si="2"/>
        <v>ne</v>
      </c>
    </row>
    <row r="50" spans="1:20" ht="15.75">
      <c r="A50" s="62" t="str">
        <f>Prezentace!B52</f>
        <v>P</v>
      </c>
      <c r="B50" s="63" t="str">
        <f>Prezentace!C52</f>
        <v>Pomyje</v>
      </c>
      <c r="C50" s="64" t="str">
        <f>Prezentace!D52</f>
        <v>Jaroslav</v>
      </c>
      <c r="D50" s="27">
        <v>0</v>
      </c>
      <c r="E50" s="35">
        <v>3</v>
      </c>
      <c r="F50" s="38">
        <v>3</v>
      </c>
      <c r="G50" s="27">
        <v>0</v>
      </c>
      <c r="H50" s="28">
        <v>0</v>
      </c>
      <c r="I50" s="28">
        <v>0</v>
      </c>
      <c r="J50" s="31">
        <v>0</v>
      </c>
      <c r="K50" s="31">
        <v>0</v>
      </c>
      <c r="L50" s="31">
        <v>0</v>
      </c>
      <c r="M50" s="31"/>
      <c r="N50" s="31"/>
      <c r="O50" s="31"/>
      <c r="P50" s="31"/>
      <c r="Q50" s="42">
        <v>4</v>
      </c>
      <c r="R50" s="65">
        <f t="shared" si="3"/>
        <v>10</v>
      </c>
      <c r="S50" s="166">
        <f t="shared" si="1"/>
        <v>51</v>
      </c>
      <c r="T50" s="167" t="str">
        <f t="shared" si="2"/>
        <v>ne</v>
      </c>
    </row>
    <row r="51" spans="1:20" ht="15.75">
      <c r="A51" s="62" t="str">
        <f>Prezentace!B53</f>
        <v>P</v>
      </c>
      <c r="B51" s="63" t="str">
        <f>Prezentace!C53</f>
        <v>Rendl</v>
      </c>
      <c r="C51" s="64" t="str">
        <f>Prezentace!D53</f>
        <v>Josef</v>
      </c>
      <c r="D51" s="27">
        <v>5</v>
      </c>
      <c r="E51" s="35">
        <v>4</v>
      </c>
      <c r="F51" s="38">
        <v>1</v>
      </c>
      <c r="G51" s="27"/>
      <c r="H51" s="28"/>
      <c r="I51" s="28"/>
      <c r="J51" s="31"/>
      <c r="K51" s="31"/>
      <c r="L51" s="31"/>
      <c r="M51" s="31"/>
      <c r="N51" s="31"/>
      <c r="O51" s="31"/>
      <c r="P51" s="31"/>
      <c r="Q51" s="42"/>
      <c r="R51" s="65">
        <f t="shared" si="3"/>
        <v>10</v>
      </c>
      <c r="S51" s="166">
        <f t="shared" si="1"/>
        <v>119</v>
      </c>
      <c r="T51" s="167" t="str">
        <f t="shared" si="2"/>
        <v>I.</v>
      </c>
    </row>
    <row r="52" spans="1:20" ht="15.75">
      <c r="A52" s="62" t="str">
        <f>Prezentace!B54</f>
        <v>R</v>
      </c>
      <c r="B52" s="63" t="str">
        <f>Prezentace!C54</f>
        <v>Rendl</v>
      </c>
      <c r="C52" s="64" t="str">
        <f>Prezentace!D54</f>
        <v>Josef</v>
      </c>
      <c r="D52" s="27">
        <v>4</v>
      </c>
      <c r="E52" s="35">
        <v>3</v>
      </c>
      <c r="F52" s="38">
        <v>2</v>
      </c>
      <c r="G52" s="27"/>
      <c r="H52" s="28"/>
      <c r="I52" s="28"/>
      <c r="J52" s="31"/>
      <c r="K52" s="31"/>
      <c r="L52" s="31">
        <v>1</v>
      </c>
      <c r="M52" s="31"/>
      <c r="N52" s="31"/>
      <c r="O52" s="31"/>
      <c r="P52" s="31"/>
      <c r="Q52" s="42"/>
      <c r="R52" s="65">
        <f t="shared" si="3"/>
        <v>10</v>
      </c>
      <c r="S52" s="166">
        <f t="shared" si="1"/>
        <v>108</v>
      </c>
      <c r="T52" s="167" t="str">
        <f t="shared" si="2"/>
        <v>II.</v>
      </c>
    </row>
    <row r="53" spans="1:20" ht="15.75">
      <c r="A53" s="62" t="str">
        <f>Prezentace!B55</f>
        <v>P</v>
      </c>
      <c r="B53" s="63" t="str">
        <f>Prezentace!C55</f>
        <v>Rendl</v>
      </c>
      <c r="C53" s="64" t="str">
        <f>Prezentace!D55</f>
        <v>Pavel</v>
      </c>
      <c r="D53" s="27">
        <v>4</v>
      </c>
      <c r="E53" s="35">
        <v>2</v>
      </c>
      <c r="F53" s="38">
        <v>2</v>
      </c>
      <c r="G53" s="27">
        <v>0</v>
      </c>
      <c r="H53" s="28">
        <v>0</v>
      </c>
      <c r="I53" s="28">
        <v>1</v>
      </c>
      <c r="J53" s="31"/>
      <c r="K53" s="31"/>
      <c r="L53" s="31"/>
      <c r="M53" s="31"/>
      <c r="N53" s="31"/>
      <c r="O53" s="31"/>
      <c r="P53" s="31"/>
      <c r="Q53" s="42">
        <v>1</v>
      </c>
      <c r="R53" s="65">
        <f t="shared" si="3"/>
        <v>10</v>
      </c>
      <c r="S53" s="166">
        <f t="shared" si="1"/>
        <v>102</v>
      </c>
      <c r="T53" s="167" t="str">
        <f t="shared" si="2"/>
        <v>II.</v>
      </c>
    </row>
    <row r="54" spans="1:20" ht="15.75">
      <c r="A54" s="62" t="str">
        <f>Prezentace!B56</f>
        <v>R</v>
      </c>
      <c r="B54" s="63" t="str">
        <f>Prezentace!C56</f>
        <v>Rendl</v>
      </c>
      <c r="C54" s="64" t="str">
        <f>Prezentace!D56</f>
        <v>Pavel</v>
      </c>
      <c r="D54" s="27">
        <v>4</v>
      </c>
      <c r="E54" s="35">
        <v>4</v>
      </c>
      <c r="F54" s="38">
        <v>2</v>
      </c>
      <c r="G54" s="27"/>
      <c r="H54" s="28"/>
      <c r="I54" s="28"/>
      <c r="J54" s="31"/>
      <c r="K54" s="31"/>
      <c r="L54" s="31"/>
      <c r="M54" s="31"/>
      <c r="N54" s="31"/>
      <c r="O54" s="31"/>
      <c r="P54" s="31"/>
      <c r="Q54" s="42"/>
      <c r="R54" s="65">
        <f t="shared" si="3"/>
        <v>10</v>
      </c>
      <c r="S54" s="166">
        <f t="shared" si="1"/>
        <v>112</v>
      </c>
      <c r="T54" s="167" t="str">
        <f t="shared" si="2"/>
        <v>I.</v>
      </c>
    </row>
    <row r="55" spans="1:20" ht="15.75">
      <c r="A55" s="62" t="str">
        <f>Prezentace!B57</f>
        <v>P</v>
      </c>
      <c r="B55" s="63" t="str">
        <f>Prezentace!C57</f>
        <v>Řeháček</v>
      </c>
      <c r="C55" s="64" t="str">
        <f>Prezentace!D57</f>
        <v>Radek</v>
      </c>
      <c r="D55" s="27">
        <v>0</v>
      </c>
      <c r="E55" s="35">
        <v>0</v>
      </c>
      <c r="F55" s="38">
        <v>3</v>
      </c>
      <c r="G55" s="27">
        <v>1</v>
      </c>
      <c r="H55" s="28">
        <v>1</v>
      </c>
      <c r="I55" s="28">
        <v>1</v>
      </c>
      <c r="J55" s="31">
        <v>1</v>
      </c>
      <c r="K55" s="31">
        <v>2</v>
      </c>
      <c r="L55" s="31">
        <v>1</v>
      </c>
      <c r="M55" s="31"/>
      <c r="N55" s="31"/>
      <c r="O55" s="31"/>
      <c r="P55" s="31"/>
      <c r="Q55" s="42"/>
      <c r="R55" s="65">
        <f t="shared" si="3"/>
        <v>10</v>
      </c>
      <c r="S55" s="166">
        <f t="shared" si="1"/>
        <v>75</v>
      </c>
      <c r="T55" s="167" t="str">
        <f t="shared" si="2"/>
        <v>ne</v>
      </c>
    </row>
    <row r="56" spans="1:20" ht="15.75">
      <c r="A56" s="62" t="str">
        <f>Prezentace!B58</f>
        <v>P</v>
      </c>
      <c r="B56" s="63" t="str">
        <f>Prezentace!C58</f>
        <v>Sluka</v>
      </c>
      <c r="C56" s="64" t="str">
        <f>Prezentace!D58</f>
        <v>Jiří</v>
      </c>
      <c r="D56" s="27">
        <v>2</v>
      </c>
      <c r="E56" s="35">
        <v>3</v>
      </c>
      <c r="F56" s="38">
        <v>1</v>
      </c>
      <c r="G56" s="27"/>
      <c r="H56" s="28"/>
      <c r="I56" s="28"/>
      <c r="J56" s="31"/>
      <c r="K56" s="31"/>
      <c r="L56" s="31">
        <v>1</v>
      </c>
      <c r="M56" s="31"/>
      <c r="N56" s="31"/>
      <c r="O56" s="31"/>
      <c r="P56" s="31"/>
      <c r="Q56" s="42">
        <v>3</v>
      </c>
      <c r="R56" s="65">
        <f t="shared" si="3"/>
        <v>10</v>
      </c>
      <c r="S56" s="166">
        <f t="shared" si="1"/>
        <v>70</v>
      </c>
      <c r="T56" s="167" t="str">
        <f t="shared" si="2"/>
        <v>ne</v>
      </c>
    </row>
    <row r="57" spans="1:20" ht="15.75">
      <c r="A57" s="62" t="str">
        <f>Prezentace!B59</f>
        <v>P</v>
      </c>
      <c r="B57" s="63" t="str">
        <f>Prezentace!C59</f>
        <v>Švarc</v>
      </c>
      <c r="C57" s="64" t="str">
        <f>Prezentace!D59</f>
        <v>Vlastimil</v>
      </c>
      <c r="D57" s="27">
        <v>3</v>
      </c>
      <c r="E57" s="35">
        <v>4</v>
      </c>
      <c r="F57" s="38">
        <v>1</v>
      </c>
      <c r="G57" s="27"/>
      <c r="H57" s="28"/>
      <c r="I57" s="28"/>
      <c r="J57" s="31"/>
      <c r="K57" s="31"/>
      <c r="L57" s="31"/>
      <c r="M57" s="31"/>
      <c r="N57" s="31"/>
      <c r="O57" s="31"/>
      <c r="P57" s="31"/>
      <c r="Q57" s="42">
        <v>2</v>
      </c>
      <c r="R57" s="65">
        <f t="shared" si="3"/>
        <v>10</v>
      </c>
      <c r="S57" s="166">
        <f t="shared" si="1"/>
        <v>89</v>
      </c>
      <c r="T57" s="167" t="str">
        <f t="shared" si="2"/>
        <v>III.</v>
      </c>
    </row>
    <row r="58" spans="1:20" ht="15.75">
      <c r="A58" s="62" t="str">
        <f>Prezentace!B60</f>
        <v>R</v>
      </c>
      <c r="B58" s="63" t="str">
        <f>Prezentace!C60</f>
        <v>Švarc</v>
      </c>
      <c r="C58" s="64" t="str">
        <f>Prezentace!D60</f>
        <v>Vlastimil</v>
      </c>
      <c r="D58" s="27">
        <v>1</v>
      </c>
      <c r="E58" s="35">
        <v>4</v>
      </c>
      <c r="F58" s="38">
        <v>2</v>
      </c>
      <c r="G58" s="27"/>
      <c r="H58" s="28"/>
      <c r="I58" s="28"/>
      <c r="J58" s="31"/>
      <c r="K58" s="31">
        <v>1</v>
      </c>
      <c r="L58" s="31"/>
      <c r="M58" s="31"/>
      <c r="N58" s="31"/>
      <c r="O58" s="31"/>
      <c r="P58" s="31"/>
      <c r="Q58" s="42">
        <v>2</v>
      </c>
      <c r="R58" s="65">
        <f t="shared" si="3"/>
        <v>10</v>
      </c>
      <c r="S58" s="166">
        <f t="shared" si="1"/>
        <v>73</v>
      </c>
      <c r="T58" s="167" t="str">
        <f t="shared" si="2"/>
        <v>ne</v>
      </c>
    </row>
    <row r="59" spans="1:20" ht="15.75">
      <c r="A59" s="62" t="str">
        <f>Prezentace!B61</f>
        <v>P</v>
      </c>
      <c r="B59" s="63" t="str">
        <f>Prezentace!C61</f>
        <v>Švarc ml.</v>
      </c>
      <c r="C59" s="64" t="str">
        <f>Prezentace!D61</f>
        <v>Vlastimil</v>
      </c>
      <c r="D59" s="27">
        <v>2</v>
      </c>
      <c r="E59" s="35">
        <v>4</v>
      </c>
      <c r="F59" s="38"/>
      <c r="G59" s="27"/>
      <c r="H59" s="28"/>
      <c r="I59" s="28"/>
      <c r="J59" s="31"/>
      <c r="K59" s="31">
        <v>2</v>
      </c>
      <c r="L59" s="31">
        <v>1</v>
      </c>
      <c r="M59" s="31"/>
      <c r="N59" s="31"/>
      <c r="O59" s="31"/>
      <c r="P59" s="31"/>
      <c r="Q59" s="42">
        <v>1</v>
      </c>
      <c r="R59" s="65">
        <f t="shared" si="3"/>
        <v>10</v>
      </c>
      <c r="S59" s="166">
        <f t="shared" si="1"/>
        <v>83</v>
      </c>
      <c r="T59" s="167" t="str">
        <f t="shared" si="2"/>
        <v>III.</v>
      </c>
    </row>
    <row r="60" spans="1:20" ht="15.75">
      <c r="A60" s="62" t="str">
        <f>Prezentace!B62</f>
        <v>R</v>
      </c>
      <c r="B60" s="63" t="str">
        <f>Prezentace!C62</f>
        <v>Švarc ml.</v>
      </c>
      <c r="C60" s="64" t="str">
        <f>Prezentace!D62</f>
        <v>Vlastimil</v>
      </c>
      <c r="D60" s="27">
        <v>2</v>
      </c>
      <c r="E60" s="35">
        <v>4</v>
      </c>
      <c r="F60" s="38">
        <v>3</v>
      </c>
      <c r="G60" s="27"/>
      <c r="H60" s="28"/>
      <c r="I60" s="28"/>
      <c r="J60" s="31"/>
      <c r="K60" s="31"/>
      <c r="L60" s="31"/>
      <c r="M60" s="31"/>
      <c r="N60" s="31"/>
      <c r="O60" s="31"/>
      <c r="P60" s="31"/>
      <c r="Q60" s="42">
        <v>1</v>
      </c>
      <c r="R60" s="65">
        <f t="shared" si="3"/>
        <v>10</v>
      </c>
      <c r="S60" s="166">
        <f t="shared" si="1"/>
        <v>90</v>
      </c>
      <c r="T60" s="167" t="str">
        <f t="shared" si="2"/>
        <v>III.</v>
      </c>
    </row>
    <row r="61" spans="1:20" ht="15.75">
      <c r="A61" s="62" t="str">
        <f>Prezentace!B63</f>
        <v>P</v>
      </c>
      <c r="B61" s="63" t="str">
        <f>Prezentace!C63</f>
        <v>Taubr</v>
      </c>
      <c r="C61" s="64" t="str">
        <f>Prezentace!D63</f>
        <v>Pavel</v>
      </c>
      <c r="D61" s="27">
        <v>0</v>
      </c>
      <c r="E61" s="35">
        <v>0</v>
      </c>
      <c r="F61" s="38">
        <v>0</v>
      </c>
      <c r="G61" s="27">
        <v>0</v>
      </c>
      <c r="H61" s="28">
        <v>2</v>
      </c>
      <c r="I61" s="28">
        <v>2</v>
      </c>
      <c r="J61" s="31">
        <v>4</v>
      </c>
      <c r="K61" s="31">
        <v>0</v>
      </c>
      <c r="L61" s="31">
        <v>2</v>
      </c>
      <c r="M61" s="31"/>
      <c r="N61" s="31"/>
      <c r="O61" s="31"/>
      <c r="P61" s="31"/>
      <c r="Q61" s="42"/>
      <c r="R61" s="65">
        <f t="shared" si="3"/>
        <v>10</v>
      </c>
      <c r="S61" s="166">
        <f t="shared" si="1"/>
        <v>72</v>
      </c>
      <c r="T61" s="167" t="str">
        <f t="shared" si="2"/>
        <v>ne</v>
      </c>
    </row>
    <row r="62" spans="1:20" ht="15.75">
      <c r="A62" s="62" t="str">
        <f>Prezentace!B64</f>
        <v>P</v>
      </c>
      <c r="B62" s="63" t="str">
        <f>Prezentace!C64</f>
        <v>Teringl</v>
      </c>
      <c r="C62" s="64" t="str">
        <f>Prezentace!D64</f>
        <v>Miroslav</v>
      </c>
      <c r="D62" s="27">
        <v>2</v>
      </c>
      <c r="E62" s="35">
        <v>3</v>
      </c>
      <c r="F62" s="38">
        <v>4</v>
      </c>
      <c r="G62" s="27"/>
      <c r="H62" s="28"/>
      <c r="I62" s="28"/>
      <c r="J62" s="31"/>
      <c r="K62" s="31"/>
      <c r="L62" s="31">
        <v>1</v>
      </c>
      <c r="M62" s="31"/>
      <c r="N62" s="31"/>
      <c r="O62" s="31"/>
      <c r="P62" s="31"/>
      <c r="Q62" s="42"/>
      <c r="R62" s="65">
        <f t="shared" si="3"/>
        <v>10</v>
      </c>
      <c r="S62" s="166">
        <f t="shared" si="1"/>
        <v>94</v>
      </c>
      <c r="T62" s="167" t="str">
        <f t="shared" si="2"/>
        <v>III.</v>
      </c>
    </row>
    <row r="63" spans="1:20" ht="15.75">
      <c r="A63" s="62" t="str">
        <f>Prezentace!B65</f>
        <v>P</v>
      </c>
      <c r="B63" s="63" t="str">
        <f>Prezentace!C65</f>
        <v>Trnka</v>
      </c>
      <c r="C63" s="64" t="str">
        <f>Prezentace!D65</f>
        <v>Jan</v>
      </c>
      <c r="D63" s="27">
        <v>1</v>
      </c>
      <c r="E63" s="35">
        <v>0</v>
      </c>
      <c r="F63" s="38">
        <v>0</v>
      </c>
      <c r="G63" s="27">
        <v>4</v>
      </c>
      <c r="H63" s="28">
        <v>0</v>
      </c>
      <c r="I63" s="28">
        <v>4</v>
      </c>
      <c r="J63" s="31">
        <v>0</v>
      </c>
      <c r="K63" s="31">
        <v>1</v>
      </c>
      <c r="L63" s="31"/>
      <c r="M63" s="31"/>
      <c r="N63" s="31"/>
      <c r="O63" s="31"/>
      <c r="P63" s="31"/>
      <c r="Q63" s="42"/>
      <c r="R63" s="65">
        <f t="shared" si="3"/>
        <v>10</v>
      </c>
      <c r="S63" s="166">
        <f t="shared" si="1"/>
        <v>93</v>
      </c>
      <c r="T63" s="167" t="str">
        <f t="shared" si="2"/>
        <v>III.</v>
      </c>
    </row>
    <row r="64" spans="1:20" ht="15.75">
      <c r="A64" s="62" t="str">
        <f>Prezentace!B66</f>
        <v>P</v>
      </c>
      <c r="B64" s="63" t="str">
        <f>Prezentace!C66</f>
        <v>Vašíček</v>
      </c>
      <c r="C64" s="64" t="str">
        <f>Prezentace!D66</f>
        <v>Karel</v>
      </c>
      <c r="D64" s="27">
        <v>0</v>
      </c>
      <c r="E64" s="35">
        <v>0</v>
      </c>
      <c r="F64" s="38">
        <v>0</v>
      </c>
      <c r="G64" s="27">
        <v>0</v>
      </c>
      <c r="H64" s="28">
        <v>0</v>
      </c>
      <c r="I64" s="28">
        <v>0</v>
      </c>
      <c r="J64" s="31">
        <v>0</v>
      </c>
      <c r="K64" s="31">
        <v>0</v>
      </c>
      <c r="L64" s="31">
        <v>0</v>
      </c>
      <c r="M64" s="31"/>
      <c r="N64" s="31"/>
      <c r="O64" s="31"/>
      <c r="P64" s="31"/>
      <c r="Q64" s="42">
        <v>0</v>
      </c>
      <c r="R64" s="65">
        <f t="shared" si="3"/>
        <v>0</v>
      </c>
      <c r="S64" s="166">
        <v>0</v>
      </c>
      <c r="T64" s="167" t="str">
        <f t="shared" si="2"/>
        <v>ne</v>
      </c>
    </row>
    <row r="65" spans="1:20" ht="15.75">
      <c r="A65" s="62" t="str">
        <f>Prezentace!B67</f>
        <v>P</v>
      </c>
      <c r="B65" s="63" t="str">
        <f>Prezentace!C67</f>
        <v>Vejslík</v>
      </c>
      <c r="C65" s="64" t="str">
        <f>Prezentace!D67</f>
        <v>Vladimír</v>
      </c>
      <c r="D65" s="27">
        <v>3</v>
      </c>
      <c r="E65" s="35">
        <v>5</v>
      </c>
      <c r="F65" s="38">
        <v>2</v>
      </c>
      <c r="G65" s="27"/>
      <c r="H65" s="28"/>
      <c r="I65" s="28"/>
      <c r="J65" s="31"/>
      <c r="K65" s="31"/>
      <c r="L65" s="31"/>
      <c r="M65" s="31"/>
      <c r="N65" s="31"/>
      <c r="O65" s="31"/>
      <c r="P65" s="31"/>
      <c r="Q65" s="42"/>
      <c r="R65" s="65">
        <f t="shared" si="3"/>
        <v>10</v>
      </c>
      <c r="S65" s="166">
        <f t="shared" si="1"/>
        <v>106</v>
      </c>
      <c r="T65" s="167" t="str">
        <f t="shared" si="2"/>
        <v>II.</v>
      </c>
    </row>
    <row r="66" spans="1:20" ht="15.75">
      <c r="A66" s="62" t="str">
        <f>Prezentace!B68</f>
        <v>P</v>
      </c>
      <c r="B66" s="63" t="str">
        <f>Prezentace!C68</f>
        <v>Zajíček</v>
      </c>
      <c r="C66" s="64" t="str">
        <f>Prezentace!D68</f>
        <v>Jan</v>
      </c>
      <c r="D66" s="27">
        <v>0</v>
      </c>
      <c r="E66" s="35">
        <v>0</v>
      </c>
      <c r="F66" s="38">
        <v>1</v>
      </c>
      <c r="G66" s="27">
        <v>0</v>
      </c>
      <c r="H66" s="28">
        <v>0</v>
      </c>
      <c r="I66" s="28">
        <v>1</v>
      </c>
      <c r="J66" s="31">
        <v>2</v>
      </c>
      <c r="K66" s="31">
        <v>3</v>
      </c>
      <c r="L66" s="31">
        <v>1</v>
      </c>
      <c r="M66" s="31"/>
      <c r="N66" s="31"/>
      <c r="O66" s="31"/>
      <c r="P66" s="31"/>
      <c r="Q66" s="42">
        <v>2</v>
      </c>
      <c r="R66" s="65">
        <f t="shared" si="3"/>
        <v>10</v>
      </c>
      <c r="S66" s="166">
        <f t="shared" si="1"/>
        <v>53</v>
      </c>
      <c r="T66" s="167" t="str">
        <f t="shared" si="2"/>
        <v>ne</v>
      </c>
    </row>
    <row r="67" spans="1:20" ht="15.75">
      <c r="A67" s="62" t="str">
        <f>Prezentace!B69</f>
        <v>R</v>
      </c>
      <c r="B67" s="63" t="str">
        <f>Prezentace!C69</f>
        <v>Zajíček</v>
      </c>
      <c r="C67" s="64" t="str">
        <f>Prezentace!D69</f>
        <v>Jan</v>
      </c>
      <c r="D67" s="27">
        <v>0</v>
      </c>
      <c r="E67" s="35">
        <v>0</v>
      </c>
      <c r="F67" s="38">
        <v>0</v>
      </c>
      <c r="G67" s="27">
        <v>1</v>
      </c>
      <c r="H67" s="28">
        <v>0</v>
      </c>
      <c r="I67" s="28">
        <v>3</v>
      </c>
      <c r="J67" s="31">
        <v>1</v>
      </c>
      <c r="K67" s="31">
        <v>3</v>
      </c>
      <c r="L67" s="31">
        <v>2</v>
      </c>
      <c r="M67" s="31"/>
      <c r="N67" s="31"/>
      <c r="O67" s="31"/>
      <c r="P67" s="31"/>
      <c r="Q67" s="42"/>
      <c r="R67" s="65">
        <f t="shared" si="3"/>
        <v>10</v>
      </c>
      <c r="S67" s="166">
        <f t="shared" si="1"/>
        <v>69</v>
      </c>
      <c r="T67" s="167" t="str">
        <f t="shared" si="2"/>
        <v>ne</v>
      </c>
    </row>
    <row r="68" spans="1:20" ht="15.75">
      <c r="A68" s="62" t="str">
        <f>Prezentace!B70</f>
        <v>P</v>
      </c>
      <c r="B68" s="63" t="str">
        <f>Prezentace!C70</f>
        <v>Žemlička</v>
      </c>
      <c r="C68" s="64" t="str">
        <f>Prezentace!D70</f>
        <v>Ladislav</v>
      </c>
      <c r="D68" s="27"/>
      <c r="E68" s="35"/>
      <c r="F68" s="38"/>
      <c r="G68" s="27"/>
      <c r="H68" s="28">
        <v>1</v>
      </c>
      <c r="I68" s="28">
        <v>1</v>
      </c>
      <c r="J68" s="31">
        <v>3</v>
      </c>
      <c r="K68" s="31">
        <v>2</v>
      </c>
      <c r="L68" s="31">
        <v>3</v>
      </c>
      <c r="M68" s="31"/>
      <c r="N68" s="31"/>
      <c r="O68" s="31"/>
      <c r="P68" s="31"/>
      <c r="Q68" s="42"/>
      <c r="R68" s="65">
        <f t="shared" si="3"/>
        <v>10</v>
      </c>
      <c r="S68" s="166">
        <f t="shared" si="1"/>
        <v>65</v>
      </c>
      <c r="T68" s="167" t="str">
        <f t="shared" si="2"/>
        <v>ne</v>
      </c>
    </row>
    <row r="69" spans="1:20" ht="15.75">
      <c r="A69" s="62" t="str">
        <f>Prezentace!B71</f>
        <v>P</v>
      </c>
      <c r="B69" s="63" t="str">
        <f>Prezentace!C71</f>
        <v>Žemličková</v>
      </c>
      <c r="C69" s="64" t="str">
        <f>Prezentace!D71</f>
        <v>Marie</v>
      </c>
      <c r="D69" s="27"/>
      <c r="E69" s="35"/>
      <c r="F69" s="38"/>
      <c r="G69" s="27"/>
      <c r="H69" s="28">
        <v>2</v>
      </c>
      <c r="I69" s="28">
        <v>3</v>
      </c>
      <c r="J69" s="31">
        <v>4</v>
      </c>
      <c r="K69" s="31">
        <v>0</v>
      </c>
      <c r="L69" s="31">
        <v>1</v>
      </c>
      <c r="M69" s="31"/>
      <c r="N69" s="31"/>
      <c r="O69" s="31"/>
      <c r="P69" s="31"/>
      <c r="Q69" s="42"/>
      <c r="R69" s="65">
        <f t="shared" si="3"/>
        <v>10</v>
      </c>
      <c r="S69" s="166">
        <f aca="true" t="shared" si="4" ref="S69:S102">IF(C69=0,"©",IF(R69=0,"nebyl",(D69*15+E69*9+F69*8+G69*10+H69*9+I69*8+J69*7+K69*6+L69*5+Q69*0)))</f>
        <v>75</v>
      </c>
      <c r="T69" s="167" t="str">
        <f aca="true" t="shared" si="5" ref="T69:T102">IF(S69="©","NE",IF(S69="nebyl","NE",IF(S69&gt;=125,"M",IF(S69&gt;=110,"I.",IF(S69&gt;=95,"II.",IF(S69&gt;=80,"III.","ne"))))))</f>
        <v>ne</v>
      </c>
    </row>
    <row r="70" spans="1:20" ht="15.75" hidden="1">
      <c r="A70" s="62" t="str">
        <f>Prezentace!B72</f>
        <v>P</v>
      </c>
      <c r="B70" s="63">
        <f>Prezentace!C72</f>
        <v>0</v>
      </c>
      <c r="C70" s="64">
        <f>Prezentace!D72</f>
        <v>0</v>
      </c>
      <c r="D70" s="27"/>
      <c r="E70" s="35"/>
      <c r="F70" s="38"/>
      <c r="G70" s="27"/>
      <c r="H70" s="28"/>
      <c r="I70" s="28"/>
      <c r="J70" s="31"/>
      <c r="K70" s="31"/>
      <c r="L70" s="31"/>
      <c r="M70" s="31"/>
      <c r="N70" s="31"/>
      <c r="O70" s="31"/>
      <c r="P70" s="31"/>
      <c r="Q70" s="42"/>
      <c r="R70" s="65">
        <f t="shared" si="3"/>
        <v>0</v>
      </c>
      <c r="S70" s="166" t="str">
        <f t="shared" si="4"/>
        <v>©</v>
      </c>
      <c r="T70" s="167" t="str">
        <f t="shared" si="5"/>
        <v>NE</v>
      </c>
    </row>
    <row r="71" spans="1:20" ht="15.75" hidden="1">
      <c r="A71" s="62" t="str">
        <f>Prezentace!B73</f>
        <v>P</v>
      </c>
      <c r="B71" s="63">
        <f>Prezentace!C73</f>
        <v>0</v>
      </c>
      <c r="C71" s="64">
        <f>Prezentace!D73</f>
        <v>0</v>
      </c>
      <c r="D71" s="27"/>
      <c r="E71" s="35"/>
      <c r="F71" s="38"/>
      <c r="G71" s="27"/>
      <c r="H71" s="28"/>
      <c r="I71" s="28"/>
      <c r="J71" s="31"/>
      <c r="K71" s="31"/>
      <c r="L71" s="31"/>
      <c r="M71" s="31"/>
      <c r="N71" s="31"/>
      <c r="O71" s="31"/>
      <c r="P71" s="31"/>
      <c r="Q71" s="42"/>
      <c r="R71" s="65">
        <f t="shared" si="3"/>
        <v>0</v>
      </c>
      <c r="S71" s="166" t="str">
        <f t="shared" si="4"/>
        <v>©</v>
      </c>
      <c r="T71" s="167" t="str">
        <f t="shared" si="5"/>
        <v>NE</v>
      </c>
    </row>
    <row r="72" spans="1:20" ht="15.75" hidden="1">
      <c r="A72" s="62" t="str">
        <f>Prezentace!B74</f>
        <v>P</v>
      </c>
      <c r="B72" s="63">
        <f>Prezentace!C74</f>
        <v>0</v>
      </c>
      <c r="C72" s="64">
        <f>Prezentace!D74</f>
        <v>0</v>
      </c>
      <c r="D72" s="27"/>
      <c r="E72" s="35"/>
      <c r="F72" s="38"/>
      <c r="G72" s="27"/>
      <c r="H72" s="28"/>
      <c r="I72" s="28"/>
      <c r="J72" s="31"/>
      <c r="K72" s="31"/>
      <c r="L72" s="31"/>
      <c r="M72" s="31"/>
      <c r="N72" s="31"/>
      <c r="O72" s="31"/>
      <c r="P72" s="31"/>
      <c r="Q72" s="42"/>
      <c r="R72" s="65">
        <f t="shared" si="3"/>
        <v>0</v>
      </c>
      <c r="S72" s="166" t="str">
        <f t="shared" si="4"/>
        <v>©</v>
      </c>
      <c r="T72" s="167" t="str">
        <f t="shared" si="5"/>
        <v>NE</v>
      </c>
    </row>
    <row r="73" spans="1:20" ht="15.75" hidden="1">
      <c r="A73" s="62" t="str">
        <f>Prezentace!B75</f>
        <v>P</v>
      </c>
      <c r="B73" s="63">
        <f>Prezentace!C75</f>
        <v>0</v>
      </c>
      <c r="C73" s="64">
        <f>Prezentace!D75</f>
        <v>0</v>
      </c>
      <c r="D73" s="27"/>
      <c r="E73" s="35"/>
      <c r="F73" s="38"/>
      <c r="G73" s="27"/>
      <c r="H73" s="28"/>
      <c r="I73" s="28"/>
      <c r="J73" s="31"/>
      <c r="K73" s="31"/>
      <c r="L73" s="31"/>
      <c r="M73" s="31"/>
      <c r="N73" s="31"/>
      <c r="O73" s="31"/>
      <c r="P73" s="31"/>
      <c r="Q73" s="42"/>
      <c r="R73" s="65">
        <f t="shared" si="3"/>
        <v>0</v>
      </c>
      <c r="S73" s="166" t="str">
        <f t="shared" si="4"/>
        <v>©</v>
      </c>
      <c r="T73" s="167" t="str">
        <f t="shared" si="5"/>
        <v>NE</v>
      </c>
    </row>
    <row r="74" spans="1:20" ht="15.75" hidden="1">
      <c r="A74" s="62" t="str">
        <f>Prezentace!B76</f>
        <v>P</v>
      </c>
      <c r="B74" s="63">
        <f>Prezentace!C76</f>
        <v>0</v>
      </c>
      <c r="C74" s="64">
        <f>Prezentace!D76</f>
        <v>0</v>
      </c>
      <c r="D74" s="27"/>
      <c r="E74" s="35"/>
      <c r="F74" s="38"/>
      <c r="G74" s="27"/>
      <c r="H74" s="28"/>
      <c r="I74" s="28"/>
      <c r="J74" s="31"/>
      <c r="K74" s="31"/>
      <c r="L74" s="31"/>
      <c r="M74" s="31"/>
      <c r="N74" s="31"/>
      <c r="O74" s="31"/>
      <c r="P74" s="31"/>
      <c r="Q74" s="42"/>
      <c r="R74" s="65">
        <f t="shared" si="3"/>
        <v>0</v>
      </c>
      <c r="S74" s="166" t="str">
        <f t="shared" si="4"/>
        <v>©</v>
      </c>
      <c r="T74" s="167" t="str">
        <f t="shared" si="5"/>
        <v>NE</v>
      </c>
    </row>
    <row r="75" spans="1:20" ht="15.75" hidden="1">
      <c r="A75" s="62" t="str">
        <f>Prezentace!B77</f>
        <v>P</v>
      </c>
      <c r="B75" s="63">
        <f>Prezentace!C77</f>
        <v>0</v>
      </c>
      <c r="C75" s="64">
        <f>Prezentace!D77</f>
        <v>0</v>
      </c>
      <c r="D75" s="27"/>
      <c r="E75" s="35"/>
      <c r="F75" s="38"/>
      <c r="G75" s="27"/>
      <c r="H75" s="28"/>
      <c r="I75" s="28"/>
      <c r="J75" s="31"/>
      <c r="K75" s="31"/>
      <c r="L75" s="31"/>
      <c r="M75" s="31"/>
      <c r="N75" s="31"/>
      <c r="O75" s="31"/>
      <c r="P75" s="31"/>
      <c r="Q75" s="42"/>
      <c r="R75" s="65">
        <f t="shared" si="3"/>
        <v>0</v>
      </c>
      <c r="S75" s="166" t="str">
        <f t="shared" si="4"/>
        <v>©</v>
      </c>
      <c r="T75" s="167" t="str">
        <f t="shared" si="5"/>
        <v>NE</v>
      </c>
    </row>
    <row r="76" spans="1:20" ht="15.75" hidden="1">
      <c r="A76" s="62" t="str">
        <f>Prezentace!B78</f>
        <v>P</v>
      </c>
      <c r="B76" s="63">
        <f>Prezentace!C78</f>
        <v>0</v>
      </c>
      <c r="C76" s="64">
        <f>Prezentace!D78</f>
        <v>0</v>
      </c>
      <c r="D76" s="27"/>
      <c r="E76" s="35"/>
      <c r="F76" s="38"/>
      <c r="G76" s="27"/>
      <c r="H76" s="28"/>
      <c r="I76" s="28"/>
      <c r="J76" s="31"/>
      <c r="K76" s="31"/>
      <c r="L76" s="31"/>
      <c r="M76" s="31"/>
      <c r="N76" s="31"/>
      <c r="O76" s="31"/>
      <c r="P76" s="31"/>
      <c r="Q76" s="42"/>
      <c r="R76" s="65">
        <f t="shared" si="3"/>
        <v>0</v>
      </c>
      <c r="S76" s="166" t="str">
        <f t="shared" si="4"/>
        <v>©</v>
      </c>
      <c r="T76" s="167" t="str">
        <f t="shared" si="5"/>
        <v>NE</v>
      </c>
    </row>
    <row r="77" spans="1:20" ht="15.75" hidden="1">
      <c r="A77" s="62" t="str">
        <f>Prezentace!B79</f>
        <v>P</v>
      </c>
      <c r="B77" s="63">
        <f>Prezentace!C79</f>
        <v>0</v>
      </c>
      <c r="C77" s="64">
        <f>Prezentace!D79</f>
        <v>0</v>
      </c>
      <c r="D77" s="27"/>
      <c r="E77" s="35"/>
      <c r="F77" s="38"/>
      <c r="G77" s="27"/>
      <c r="H77" s="28"/>
      <c r="I77" s="28"/>
      <c r="J77" s="31"/>
      <c r="K77" s="31"/>
      <c r="L77" s="31"/>
      <c r="M77" s="31"/>
      <c r="N77" s="31"/>
      <c r="O77" s="31"/>
      <c r="P77" s="31"/>
      <c r="Q77" s="42"/>
      <c r="R77" s="65">
        <f t="shared" si="3"/>
        <v>0</v>
      </c>
      <c r="S77" s="166" t="str">
        <f t="shared" si="4"/>
        <v>©</v>
      </c>
      <c r="T77" s="167" t="str">
        <f t="shared" si="5"/>
        <v>NE</v>
      </c>
    </row>
    <row r="78" spans="1:20" ht="15.75" hidden="1">
      <c r="A78" s="62" t="str">
        <f>Prezentace!B80</f>
        <v>P</v>
      </c>
      <c r="B78" s="63">
        <f>Prezentace!C80</f>
        <v>0</v>
      </c>
      <c r="C78" s="64">
        <f>Prezentace!D80</f>
        <v>0</v>
      </c>
      <c r="D78" s="27"/>
      <c r="E78" s="35"/>
      <c r="F78" s="38"/>
      <c r="G78" s="27"/>
      <c r="H78" s="28"/>
      <c r="I78" s="28"/>
      <c r="J78" s="31"/>
      <c r="K78" s="31"/>
      <c r="L78" s="31"/>
      <c r="M78" s="31"/>
      <c r="N78" s="31"/>
      <c r="O78" s="31"/>
      <c r="P78" s="31"/>
      <c r="Q78" s="42"/>
      <c r="R78" s="65">
        <f t="shared" si="3"/>
        <v>0</v>
      </c>
      <c r="S78" s="166" t="str">
        <f t="shared" si="4"/>
        <v>©</v>
      </c>
      <c r="T78" s="167" t="str">
        <f t="shared" si="5"/>
        <v>NE</v>
      </c>
    </row>
    <row r="79" spans="1:20" ht="15.75" hidden="1">
      <c r="A79" s="62" t="str">
        <f>Prezentace!B81</f>
        <v>P</v>
      </c>
      <c r="B79" s="63">
        <f>Prezentace!C81</f>
        <v>0</v>
      </c>
      <c r="C79" s="64">
        <f>Prezentace!D81</f>
        <v>0</v>
      </c>
      <c r="D79" s="27"/>
      <c r="E79" s="35"/>
      <c r="F79" s="38"/>
      <c r="G79" s="27"/>
      <c r="H79" s="28"/>
      <c r="I79" s="28"/>
      <c r="J79" s="31"/>
      <c r="K79" s="31"/>
      <c r="L79" s="31"/>
      <c r="M79" s="31"/>
      <c r="N79" s="31"/>
      <c r="O79" s="31"/>
      <c r="P79" s="31"/>
      <c r="Q79" s="42"/>
      <c r="R79" s="65">
        <f t="shared" si="3"/>
        <v>0</v>
      </c>
      <c r="S79" s="166" t="str">
        <f t="shared" si="4"/>
        <v>©</v>
      </c>
      <c r="T79" s="167" t="str">
        <f t="shared" si="5"/>
        <v>NE</v>
      </c>
    </row>
    <row r="80" spans="1:20" ht="15.75" hidden="1">
      <c r="A80" s="62" t="str">
        <f>Prezentace!B82</f>
        <v>P</v>
      </c>
      <c r="B80" s="63">
        <f>Prezentace!C82</f>
        <v>0</v>
      </c>
      <c r="C80" s="64">
        <f>Prezentace!D82</f>
        <v>0</v>
      </c>
      <c r="D80" s="27"/>
      <c r="E80" s="35"/>
      <c r="F80" s="38"/>
      <c r="G80" s="27"/>
      <c r="H80" s="28"/>
      <c r="I80" s="28"/>
      <c r="J80" s="31"/>
      <c r="K80" s="31"/>
      <c r="L80" s="31"/>
      <c r="M80" s="31"/>
      <c r="N80" s="31"/>
      <c r="O80" s="31"/>
      <c r="P80" s="31"/>
      <c r="Q80" s="42"/>
      <c r="R80" s="65">
        <f t="shared" si="3"/>
        <v>0</v>
      </c>
      <c r="S80" s="166" t="str">
        <f t="shared" si="4"/>
        <v>©</v>
      </c>
      <c r="T80" s="167" t="str">
        <f t="shared" si="5"/>
        <v>NE</v>
      </c>
    </row>
    <row r="81" spans="1:20" ht="15.75" hidden="1">
      <c r="A81" s="62" t="str">
        <f>Prezentace!B83</f>
        <v>P</v>
      </c>
      <c r="B81" s="63">
        <f>Prezentace!C83</f>
        <v>0</v>
      </c>
      <c r="C81" s="64">
        <f>Prezentace!D83</f>
        <v>0</v>
      </c>
      <c r="D81" s="27"/>
      <c r="E81" s="35"/>
      <c r="F81" s="38"/>
      <c r="G81" s="27"/>
      <c r="H81" s="28"/>
      <c r="I81" s="28"/>
      <c r="J81" s="31"/>
      <c r="K81" s="31"/>
      <c r="L81" s="31"/>
      <c r="M81" s="31"/>
      <c r="N81" s="31"/>
      <c r="O81" s="31"/>
      <c r="P81" s="31"/>
      <c r="Q81" s="42"/>
      <c r="R81" s="65">
        <f t="shared" si="3"/>
        <v>0</v>
      </c>
      <c r="S81" s="166" t="str">
        <f t="shared" si="4"/>
        <v>©</v>
      </c>
      <c r="T81" s="167" t="str">
        <f t="shared" si="5"/>
        <v>NE</v>
      </c>
    </row>
    <row r="82" spans="1:20" ht="15.75" hidden="1">
      <c r="A82" s="62" t="str">
        <f>Prezentace!B84</f>
        <v>P</v>
      </c>
      <c r="B82" s="63">
        <f>Prezentace!C84</f>
        <v>0</v>
      </c>
      <c r="C82" s="64">
        <f>Prezentace!D84</f>
        <v>0</v>
      </c>
      <c r="D82" s="27"/>
      <c r="E82" s="35"/>
      <c r="F82" s="38"/>
      <c r="G82" s="27"/>
      <c r="H82" s="28"/>
      <c r="I82" s="28"/>
      <c r="J82" s="31"/>
      <c r="K82" s="31"/>
      <c r="L82" s="31"/>
      <c r="M82" s="31"/>
      <c r="N82" s="31"/>
      <c r="O82" s="31"/>
      <c r="P82" s="31"/>
      <c r="Q82" s="42"/>
      <c r="R82" s="65">
        <f t="shared" si="3"/>
        <v>0</v>
      </c>
      <c r="S82" s="166" t="str">
        <f t="shared" si="4"/>
        <v>©</v>
      </c>
      <c r="T82" s="167" t="str">
        <f t="shared" si="5"/>
        <v>NE</v>
      </c>
    </row>
    <row r="83" spans="1:20" ht="15.75" hidden="1">
      <c r="A83" s="62" t="str">
        <f>Prezentace!B85</f>
        <v>P</v>
      </c>
      <c r="B83" s="63">
        <f>Prezentace!C85</f>
        <v>0</v>
      </c>
      <c r="C83" s="64">
        <f>Prezentace!D85</f>
        <v>0</v>
      </c>
      <c r="D83" s="27"/>
      <c r="E83" s="35"/>
      <c r="F83" s="38"/>
      <c r="G83" s="27"/>
      <c r="H83" s="28"/>
      <c r="I83" s="28"/>
      <c r="J83" s="31"/>
      <c r="K83" s="31"/>
      <c r="L83" s="31"/>
      <c r="M83" s="31"/>
      <c r="N83" s="31"/>
      <c r="O83" s="31"/>
      <c r="P83" s="31"/>
      <c r="Q83" s="42"/>
      <c r="R83" s="65">
        <f t="shared" si="3"/>
        <v>0</v>
      </c>
      <c r="S83" s="166" t="str">
        <f t="shared" si="4"/>
        <v>©</v>
      </c>
      <c r="T83" s="167" t="str">
        <f t="shared" si="5"/>
        <v>NE</v>
      </c>
    </row>
    <row r="84" spans="1:20" ht="15.75" hidden="1">
      <c r="A84" s="62" t="str">
        <f>Prezentace!B86</f>
        <v>P</v>
      </c>
      <c r="B84" s="63">
        <f>Prezentace!C86</f>
        <v>0</v>
      </c>
      <c r="C84" s="64">
        <f>Prezentace!D86</f>
        <v>0</v>
      </c>
      <c r="D84" s="27"/>
      <c r="E84" s="35"/>
      <c r="F84" s="38"/>
      <c r="G84" s="27"/>
      <c r="H84" s="28"/>
      <c r="I84" s="28"/>
      <c r="J84" s="31"/>
      <c r="K84" s="31"/>
      <c r="L84" s="31"/>
      <c r="M84" s="31"/>
      <c r="N84" s="31"/>
      <c r="O84" s="31"/>
      <c r="P84" s="31"/>
      <c r="Q84" s="42"/>
      <c r="R84" s="65">
        <f t="shared" si="3"/>
        <v>0</v>
      </c>
      <c r="S84" s="166" t="str">
        <f t="shared" si="4"/>
        <v>©</v>
      </c>
      <c r="T84" s="167" t="str">
        <f t="shared" si="5"/>
        <v>NE</v>
      </c>
    </row>
    <row r="85" spans="1:20" ht="15.75" hidden="1">
      <c r="A85" s="62" t="str">
        <f>Prezentace!B87</f>
        <v>P</v>
      </c>
      <c r="B85" s="63">
        <f>Prezentace!C87</f>
        <v>0</v>
      </c>
      <c r="C85" s="64">
        <f>Prezentace!D87</f>
        <v>0</v>
      </c>
      <c r="D85" s="27"/>
      <c r="E85" s="35"/>
      <c r="F85" s="38"/>
      <c r="G85" s="27"/>
      <c r="H85" s="28"/>
      <c r="I85" s="28"/>
      <c r="J85" s="31"/>
      <c r="K85" s="31"/>
      <c r="L85" s="31"/>
      <c r="M85" s="31"/>
      <c r="N85" s="31"/>
      <c r="O85" s="31"/>
      <c r="P85" s="31"/>
      <c r="Q85" s="42"/>
      <c r="R85" s="65">
        <f t="shared" si="3"/>
        <v>0</v>
      </c>
      <c r="S85" s="166" t="str">
        <f t="shared" si="4"/>
        <v>©</v>
      </c>
      <c r="T85" s="167" t="str">
        <f t="shared" si="5"/>
        <v>NE</v>
      </c>
    </row>
    <row r="86" spans="1:20" ht="15.75" hidden="1">
      <c r="A86" s="62" t="str">
        <f>Prezentace!B88</f>
        <v>P</v>
      </c>
      <c r="B86" s="63">
        <f>Prezentace!C88</f>
        <v>0</v>
      </c>
      <c r="C86" s="64">
        <f>Prezentace!D88</f>
        <v>0</v>
      </c>
      <c r="D86" s="27"/>
      <c r="E86" s="35"/>
      <c r="F86" s="38"/>
      <c r="G86" s="27"/>
      <c r="H86" s="28"/>
      <c r="I86" s="28"/>
      <c r="J86" s="31"/>
      <c r="K86" s="31"/>
      <c r="L86" s="31"/>
      <c r="M86" s="31"/>
      <c r="N86" s="31"/>
      <c r="O86" s="31"/>
      <c r="P86" s="31"/>
      <c r="Q86" s="42"/>
      <c r="R86" s="65">
        <f t="shared" si="3"/>
        <v>0</v>
      </c>
      <c r="S86" s="166" t="str">
        <f t="shared" si="4"/>
        <v>©</v>
      </c>
      <c r="T86" s="167" t="str">
        <f t="shared" si="5"/>
        <v>NE</v>
      </c>
    </row>
    <row r="87" spans="1:20" ht="15.75" hidden="1">
      <c r="A87" s="62" t="str">
        <f>Prezentace!B89</f>
        <v>P</v>
      </c>
      <c r="B87" s="63">
        <f>Prezentace!C89</f>
        <v>0</v>
      </c>
      <c r="C87" s="64">
        <f>Prezentace!D89</f>
        <v>0</v>
      </c>
      <c r="D87" s="27"/>
      <c r="E87" s="35"/>
      <c r="F87" s="38"/>
      <c r="G87" s="27"/>
      <c r="H87" s="28"/>
      <c r="I87" s="28"/>
      <c r="J87" s="31"/>
      <c r="K87" s="31"/>
      <c r="L87" s="31"/>
      <c r="M87" s="31"/>
      <c r="N87" s="31"/>
      <c r="O87" s="31"/>
      <c r="P87" s="31"/>
      <c r="Q87" s="42"/>
      <c r="R87" s="65">
        <f aca="true" t="shared" si="6" ref="R87:R102">SUM(D87:Q87)</f>
        <v>0</v>
      </c>
      <c r="S87" s="166" t="str">
        <f t="shared" si="4"/>
        <v>©</v>
      </c>
      <c r="T87" s="167" t="str">
        <f t="shared" si="5"/>
        <v>NE</v>
      </c>
    </row>
    <row r="88" spans="1:20" ht="15.75" hidden="1">
      <c r="A88" s="62" t="str">
        <f>Prezentace!B90</f>
        <v>P</v>
      </c>
      <c r="B88" s="63">
        <f>Prezentace!C90</f>
        <v>0</v>
      </c>
      <c r="C88" s="64">
        <f>Prezentace!D90</f>
        <v>0</v>
      </c>
      <c r="D88" s="27"/>
      <c r="E88" s="35"/>
      <c r="F88" s="38"/>
      <c r="G88" s="27"/>
      <c r="H88" s="28"/>
      <c r="I88" s="28"/>
      <c r="J88" s="31"/>
      <c r="K88" s="31"/>
      <c r="L88" s="31"/>
      <c r="M88" s="31"/>
      <c r="N88" s="31"/>
      <c r="O88" s="31"/>
      <c r="P88" s="31"/>
      <c r="Q88" s="42"/>
      <c r="R88" s="65">
        <f t="shared" si="6"/>
        <v>0</v>
      </c>
      <c r="S88" s="166" t="str">
        <f t="shared" si="4"/>
        <v>©</v>
      </c>
      <c r="T88" s="167" t="str">
        <f t="shared" si="5"/>
        <v>NE</v>
      </c>
    </row>
    <row r="89" spans="1:20" ht="15.75" hidden="1">
      <c r="A89" s="62" t="str">
        <f>Prezentace!B91</f>
        <v>P</v>
      </c>
      <c r="B89" s="63">
        <f>Prezentace!C91</f>
        <v>0</v>
      </c>
      <c r="C89" s="64">
        <f>Prezentace!D91</f>
        <v>0</v>
      </c>
      <c r="D89" s="27"/>
      <c r="E89" s="35"/>
      <c r="F89" s="38"/>
      <c r="G89" s="27"/>
      <c r="H89" s="28"/>
      <c r="I89" s="28"/>
      <c r="J89" s="31"/>
      <c r="K89" s="31"/>
      <c r="L89" s="31"/>
      <c r="M89" s="31"/>
      <c r="N89" s="31"/>
      <c r="O89" s="31"/>
      <c r="P89" s="31"/>
      <c r="Q89" s="42"/>
      <c r="R89" s="65">
        <f t="shared" si="6"/>
        <v>0</v>
      </c>
      <c r="S89" s="166" t="str">
        <f t="shared" si="4"/>
        <v>©</v>
      </c>
      <c r="T89" s="167" t="str">
        <f t="shared" si="5"/>
        <v>NE</v>
      </c>
    </row>
    <row r="90" spans="1:20" ht="15.75" hidden="1">
      <c r="A90" s="62" t="str">
        <f>Prezentace!B92</f>
        <v>P</v>
      </c>
      <c r="B90" s="63">
        <f>Prezentace!C92</f>
        <v>0</v>
      </c>
      <c r="C90" s="64">
        <f>Prezentace!D92</f>
        <v>0</v>
      </c>
      <c r="D90" s="27"/>
      <c r="E90" s="35"/>
      <c r="F90" s="38"/>
      <c r="G90" s="27"/>
      <c r="H90" s="28"/>
      <c r="I90" s="28"/>
      <c r="J90" s="31"/>
      <c r="K90" s="31"/>
      <c r="L90" s="31"/>
      <c r="M90" s="31"/>
      <c r="N90" s="31"/>
      <c r="O90" s="31"/>
      <c r="P90" s="31"/>
      <c r="Q90" s="42"/>
      <c r="R90" s="65">
        <f t="shared" si="6"/>
        <v>0</v>
      </c>
      <c r="S90" s="166" t="str">
        <f t="shared" si="4"/>
        <v>©</v>
      </c>
      <c r="T90" s="167" t="str">
        <f t="shared" si="5"/>
        <v>NE</v>
      </c>
    </row>
    <row r="91" spans="1:20" ht="15.75" hidden="1">
      <c r="A91" s="62" t="str">
        <f>Prezentace!B93</f>
        <v>P</v>
      </c>
      <c r="B91" s="63">
        <f>Prezentace!C93</f>
        <v>0</v>
      </c>
      <c r="C91" s="64">
        <f>Prezentace!D93</f>
        <v>0</v>
      </c>
      <c r="D91" s="27"/>
      <c r="E91" s="35"/>
      <c r="F91" s="38"/>
      <c r="G91" s="27"/>
      <c r="H91" s="28"/>
      <c r="I91" s="28"/>
      <c r="J91" s="31"/>
      <c r="K91" s="31"/>
      <c r="L91" s="31"/>
      <c r="M91" s="31"/>
      <c r="N91" s="31"/>
      <c r="O91" s="31"/>
      <c r="P91" s="31"/>
      <c r="Q91" s="42"/>
      <c r="R91" s="65">
        <f t="shared" si="6"/>
        <v>0</v>
      </c>
      <c r="S91" s="166" t="str">
        <f t="shared" si="4"/>
        <v>©</v>
      </c>
      <c r="T91" s="167" t="str">
        <f t="shared" si="5"/>
        <v>NE</v>
      </c>
    </row>
    <row r="92" spans="1:20" ht="15.75" hidden="1">
      <c r="A92" s="62" t="str">
        <f>Prezentace!B94</f>
        <v>P</v>
      </c>
      <c r="B92" s="63">
        <f>Prezentace!C94</f>
        <v>0</v>
      </c>
      <c r="C92" s="64">
        <f>Prezentace!D94</f>
        <v>0</v>
      </c>
      <c r="D92" s="27"/>
      <c r="E92" s="35"/>
      <c r="F92" s="38"/>
      <c r="G92" s="27"/>
      <c r="H92" s="28"/>
      <c r="I92" s="28"/>
      <c r="J92" s="31"/>
      <c r="K92" s="31"/>
      <c r="L92" s="31"/>
      <c r="M92" s="31"/>
      <c r="N92" s="31"/>
      <c r="O92" s="31"/>
      <c r="P92" s="31"/>
      <c r="Q92" s="42"/>
      <c r="R92" s="65">
        <f t="shared" si="6"/>
        <v>0</v>
      </c>
      <c r="S92" s="166" t="str">
        <f t="shared" si="4"/>
        <v>©</v>
      </c>
      <c r="T92" s="167" t="str">
        <f t="shared" si="5"/>
        <v>NE</v>
      </c>
    </row>
    <row r="93" spans="1:20" ht="15.75" hidden="1">
      <c r="A93" s="62" t="str">
        <f>Prezentace!B95</f>
        <v>P</v>
      </c>
      <c r="B93" s="63">
        <f>Prezentace!C95</f>
        <v>0</v>
      </c>
      <c r="C93" s="64">
        <f>Prezentace!D95</f>
        <v>0</v>
      </c>
      <c r="D93" s="27"/>
      <c r="E93" s="35"/>
      <c r="F93" s="38"/>
      <c r="G93" s="27"/>
      <c r="H93" s="28"/>
      <c r="I93" s="28"/>
      <c r="J93" s="31"/>
      <c r="K93" s="31"/>
      <c r="L93" s="31"/>
      <c r="M93" s="31"/>
      <c r="N93" s="31"/>
      <c r="O93" s="31"/>
      <c r="P93" s="31"/>
      <c r="Q93" s="42"/>
      <c r="R93" s="65">
        <f t="shared" si="6"/>
        <v>0</v>
      </c>
      <c r="S93" s="166" t="str">
        <f t="shared" si="4"/>
        <v>©</v>
      </c>
      <c r="T93" s="167" t="str">
        <f t="shared" si="5"/>
        <v>NE</v>
      </c>
    </row>
    <row r="94" spans="1:20" ht="15.75" hidden="1">
      <c r="A94" s="62" t="str">
        <f>Prezentace!B96</f>
        <v>P</v>
      </c>
      <c r="B94" s="63">
        <f>Prezentace!C96</f>
        <v>0</v>
      </c>
      <c r="C94" s="64">
        <f>Prezentace!D96</f>
        <v>0</v>
      </c>
      <c r="D94" s="27"/>
      <c r="E94" s="35"/>
      <c r="F94" s="38"/>
      <c r="G94" s="27"/>
      <c r="H94" s="28"/>
      <c r="I94" s="28"/>
      <c r="J94" s="31"/>
      <c r="K94" s="31"/>
      <c r="L94" s="31"/>
      <c r="M94" s="31"/>
      <c r="N94" s="31"/>
      <c r="O94" s="31"/>
      <c r="P94" s="31"/>
      <c r="Q94" s="42"/>
      <c r="R94" s="65">
        <f t="shared" si="6"/>
        <v>0</v>
      </c>
      <c r="S94" s="166" t="str">
        <f t="shared" si="4"/>
        <v>©</v>
      </c>
      <c r="T94" s="167" t="str">
        <f t="shared" si="5"/>
        <v>NE</v>
      </c>
    </row>
    <row r="95" spans="1:20" ht="15.75" hidden="1">
      <c r="A95" s="62" t="str">
        <f>Prezentace!B97</f>
        <v>P</v>
      </c>
      <c r="B95" s="63">
        <f>Prezentace!C97</f>
        <v>0</v>
      </c>
      <c r="C95" s="64">
        <f>Prezentace!D97</f>
        <v>0</v>
      </c>
      <c r="D95" s="27"/>
      <c r="E95" s="35"/>
      <c r="F95" s="38"/>
      <c r="G95" s="27"/>
      <c r="H95" s="28"/>
      <c r="I95" s="28"/>
      <c r="J95" s="31"/>
      <c r="K95" s="31"/>
      <c r="L95" s="31"/>
      <c r="M95" s="31"/>
      <c r="N95" s="31"/>
      <c r="O95" s="31"/>
      <c r="P95" s="31"/>
      <c r="Q95" s="42"/>
      <c r="R95" s="65">
        <f t="shared" si="6"/>
        <v>0</v>
      </c>
      <c r="S95" s="166" t="str">
        <f t="shared" si="4"/>
        <v>©</v>
      </c>
      <c r="T95" s="167" t="str">
        <f t="shared" si="5"/>
        <v>NE</v>
      </c>
    </row>
    <row r="96" spans="1:20" ht="15.75" hidden="1">
      <c r="A96" s="62" t="str">
        <f>Prezentace!B98</f>
        <v>P</v>
      </c>
      <c r="B96" s="63">
        <f>Prezentace!C98</f>
        <v>0</v>
      </c>
      <c r="C96" s="64">
        <f>Prezentace!D98</f>
        <v>0</v>
      </c>
      <c r="D96" s="27"/>
      <c r="E96" s="35"/>
      <c r="F96" s="38"/>
      <c r="G96" s="27"/>
      <c r="H96" s="28"/>
      <c r="I96" s="28"/>
      <c r="J96" s="31"/>
      <c r="K96" s="31"/>
      <c r="L96" s="31"/>
      <c r="M96" s="31"/>
      <c r="N96" s="31"/>
      <c r="O96" s="31"/>
      <c r="P96" s="31"/>
      <c r="Q96" s="42"/>
      <c r="R96" s="65">
        <f t="shared" si="6"/>
        <v>0</v>
      </c>
      <c r="S96" s="166" t="str">
        <f t="shared" si="4"/>
        <v>©</v>
      </c>
      <c r="T96" s="167" t="str">
        <f t="shared" si="5"/>
        <v>NE</v>
      </c>
    </row>
    <row r="97" spans="1:20" ht="15.75" hidden="1">
      <c r="A97" s="62" t="str">
        <f>Prezentace!B99</f>
        <v>P</v>
      </c>
      <c r="B97" s="63">
        <f>Prezentace!C99</f>
        <v>0</v>
      </c>
      <c r="C97" s="64">
        <f>Prezentace!D99</f>
        <v>0</v>
      </c>
      <c r="D97" s="27"/>
      <c r="E97" s="35"/>
      <c r="F97" s="38"/>
      <c r="G97" s="27"/>
      <c r="H97" s="28"/>
      <c r="I97" s="28"/>
      <c r="J97" s="31"/>
      <c r="K97" s="31"/>
      <c r="L97" s="31"/>
      <c r="M97" s="31"/>
      <c r="N97" s="31"/>
      <c r="O97" s="31"/>
      <c r="P97" s="31"/>
      <c r="Q97" s="42"/>
      <c r="R97" s="65">
        <f t="shared" si="6"/>
        <v>0</v>
      </c>
      <c r="S97" s="166" t="str">
        <f t="shared" si="4"/>
        <v>©</v>
      </c>
      <c r="T97" s="167" t="str">
        <f t="shared" si="5"/>
        <v>NE</v>
      </c>
    </row>
    <row r="98" spans="1:20" ht="15.75" hidden="1">
      <c r="A98" s="62" t="str">
        <f>Prezentace!B100</f>
        <v>P</v>
      </c>
      <c r="B98" s="63">
        <f>Prezentace!C100</f>
        <v>0</v>
      </c>
      <c r="C98" s="64">
        <f>Prezentace!D100</f>
        <v>0</v>
      </c>
      <c r="D98" s="27"/>
      <c r="E98" s="35"/>
      <c r="F98" s="38"/>
      <c r="G98" s="27"/>
      <c r="H98" s="28"/>
      <c r="I98" s="28"/>
      <c r="J98" s="31"/>
      <c r="K98" s="31"/>
      <c r="L98" s="31"/>
      <c r="M98" s="31"/>
      <c r="N98" s="31"/>
      <c r="O98" s="31"/>
      <c r="P98" s="31"/>
      <c r="Q98" s="42"/>
      <c r="R98" s="65">
        <f t="shared" si="6"/>
        <v>0</v>
      </c>
      <c r="S98" s="166" t="str">
        <f t="shared" si="4"/>
        <v>©</v>
      </c>
      <c r="T98" s="167" t="str">
        <f t="shared" si="5"/>
        <v>NE</v>
      </c>
    </row>
    <row r="99" spans="1:20" ht="15.75" hidden="1">
      <c r="A99" s="62" t="str">
        <f>Prezentace!B101</f>
        <v>P</v>
      </c>
      <c r="B99" s="63">
        <f>Prezentace!C101</f>
        <v>0</v>
      </c>
      <c r="C99" s="64">
        <f>Prezentace!D101</f>
        <v>0</v>
      </c>
      <c r="D99" s="27"/>
      <c r="E99" s="35"/>
      <c r="F99" s="38"/>
      <c r="G99" s="27"/>
      <c r="H99" s="28"/>
      <c r="I99" s="28"/>
      <c r="J99" s="31"/>
      <c r="K99" s="31"/>
      <c r="L99" s="31"/>
      <c r="M99" s="31"/>
      <c r="N99" s="31"/>
      <c r="O99" s="31"/>
      <c r="P99" s="31"/>
      <c r="Q99" s="42"/>
      <c r="R99" s="65">
        <f t="shared" si="6"/>
        <v>0</v>
      </c>
      <c r="S99" s="166" t="str">
        <f t="shared" si="4"/>
        <v>©</v>
      </c>
      <c r="T99" s="167" t="str">
        <f t="shared" si="5"/>
        <v>NE</v>
      </c>
    </row>
    <row r="100" spans="1:20" ht="15.75" hidden="1">
      <c r="A100" s="62" t="str">
        <f>Prezentace!B102</f>
        <v>P</v>
      </c>
      <c r="B100" s="63">
        <f>Prezentace!C102</f>
        <v>0</v>
      </c>
      <c r="C100" s="64">
        <f>Prezentace!D102</f>
        <v>0</v>
      </c>
      <c r="D100" s="27"/>
      <c r="E100" s="35"/>
      <c r="F100" s="38"/>
      <c r="G100" s="27"/>
      <c r="H100" s="28"/>
      <c r="I100" s="28"/>
      <c r="J100" s="31"/>
      <c r="K100" s="31"/>
      <c r="L100" s="31"/>
      <c r="M100" s="31"/>
      <c r="N100" s="31"/>
      <c r="O100" s="31"/>
      <c r="P100" s="31"/>
      <c r="Q100" s="42"/>
      <c r="R100" s="65">
        <f t="shared" si="6"/>
        <v>0</v>
      </c>
      <c r="S100" s="166" t="str">
        <f t="shared" si="4"/>
        <v>©</v>
      </c>
      <c r="T100" s="167" t="str">
        <f t="shared" si="5"/>
        <v>NE</v>
      </c>
    </row>
    <row r="101" spans="1:20" ht="15.75" hidden="1">
      <c r="A101" s="62" t="str">
        <f>Prezentace!B103</f>
        <v>P</v>
      </c>
      <c r="B101" s="63">
        <f>Prezentace!C103</f>
        <v>0</v>
      </c>
      <c r="C101" s="64">
        <f>Prezentace!D103</f>
        <v>0</v>
      </c>
      <c r="D101" s="27"/>
      <c r="E101" s="35"/>
      <c r="F101" s="38"/>
      <c r="G101" s="27"/>
      <c r="H101" s="28"/>
      <c r="I101" s="28"/>
      <c r="J101" s="31"/>
      <c r="K101" s="31"/>
      <c r="L101" s="31"/>
      <c r="M101" s="31"/>
      <c r="N101" s="31"/>
      <c r="O101" s="31"/>
      <c r="P101" s="31"/>
      <c r="Q101" s="42"/>
      <c r="R101" s="65">
        <f t="shared" si="6"/>
        <v>0</v>
      </c>
      <c r="S101" s="166" t="str">
        <f t="shared" si="4"/>
        <v>©</v>
      </c>
      <c r="T101" s="167" t="str">
        <f t="shared" si="5"/>
        <v>NE</v>
      </c>
    </row>
    <row r="102" spans="1:20" ht="16.5" hidden="1" thickBot="1">
      <c r="A102" s="66" t="str">
        <f>Prezentace!B104</f>
        <v>P</v>
      </c>
      <c r="B102" s="67">
        <f>Prezentace!C104</f>
        <v>0</v>
      </c>
      <c r="C102" s="68">
        <f>Prezentace!D104</f>
        <v>0</v>
      </c>
      <c r="D102" s="32"/>
      <c r="E102" s="36"/>
      <c r="F102" s="39"/>
      <c r="G102" s="32"/>
      <c r="H102" s="33"/>
      <c r="I102" s="33"/>
      <c r="J102" s="113"/>
      <c r="K102" s="113"/>
      <c r="L102" s="113"/>
      <c r="M102" s="113"/>
      <c r="N102" s="113"/>
      <c r="O102" s="113"/>
      <c r="P102" s="113"/>
      <c r="Q102" s="114"/>
      <c r="R102" s="69">
        <f t="shared" si="6"/>
        <v>0</v>
      </c>
      <c r="S102" s="168" t="str">
        <f t="shared" si="4"/>
        <v>©</v>
      </c>
      <c r="T102" s="169" t="str">
        <f t="shared" si="5"/>
        <v>NE</v>
      </c>
    </row>
  </sheetData>
  <sheetProtection sheet="1"/>
  <mergeCells count="1">
    <mergeCell ref="B1:Q1"/>
  </mergeCells>
  <conditionalFormatting sqref="A4:A102">
    <cfRule type="cellIs" priority="2" dxfId="1" operator="equal" stopIfTrue="1">
      <formula>"R"</formula>
    </cfRule>
  </conditionalFormatting>
  <conditionalFormatting sqref="R4:R102">
    <cfRule type="cellIs" priority="1" dxfId="12" operator="notEqual" stopIfTrue="1">
      <formula>10</formula>
    </cfRule>
  </conditionalFormatting>
  <printOptions/>
  <pageMargins left="0.1968503937007874" right="0.1968503937007874" top="0.2362204724409449" bottom="0.2362204724409449" header="0.15748031496062992" footer="0.1574803149606299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5"/>
  <sheetViews>
    <sheetView tabSelected="1" zoomScalePageLayoutView="0" workbookViewId="0" topLeftCell="A46">
      <selection activeCell="E59" sqref="E59"/>
    </sheetView>
  </sheetViews>
  <sheetFormatPr defaultColWidth="9.00390625" defaultRowHeight="12.75"/>
  <cols>
    <col min="1" max="2" width="5.625" style="45" customWidth="1"/>
    <col min="3" max="3" width="15.25390625" style="45" customWidth="1"/>
    <col min="4" max="4" width="11.375" style="45" customWidth="1"/>
    <col min="5" max="5" width="19.00390625" style="45" customWidth="1"/>
    <col min="6" max="6" width="7.25390625" style="45" customWidth="1"/>
    <col min="7" max="7" width="5.75390625" style="45" customWidth="1"/>
    <col min="8" max="8" width="6.875" style="45" customWidth="1"/>
    <col min="9" max="9" width="5.875" style="45" customWidth="1"/>
    <col min="10" max="10" width="7.875" style="45" customWidth="1"/>
    <col min="11" max="11" width="6.00390625" style="45" customWidth="1"/>
    <col min="12" max="12" width="9.375" style="45" customWidth="1"/>
    <col min="13" max="13" width="11.375" style="45" customWidth="1"/>
    <col min="14" max="14" width="3.625" style="45" customWidth="1"/>
    <col min="15" max="18" width="4.75390625" style="44" customWidth="1"/>
    <col min="19" max="19" width="3.125" style="45" customWidth="1"/>
    <col min="20" max="20" width="13.375" style="45" hidden="1" customWidth="1"/>
    <col min="21" max="21" width="8.875" style="45" hidden="1" customWidth="1"/>
    <col min="22" max="22" width="21.75390625" style="45" hidden="1" customWidth="1"/>
    <col min="23" max="16384" width="9.125" style="45" customWidth="1"/>
  </cols>
  <sheetData>
    <row r="1" spans="1:13" ht="18" customHeight="1">
      <c r="A1" s="151" t="s">
        <v>7</v>
      </c>
      <c r="B1" s="152"/>
      <c r="C1" s="153"/>
      <c r="D1" s="154"/>
      <c r="E1" s="133" t="s">
        <v>26</v>
      </c>
      <c r="F1" s="134"/>
      <c r="G1" s="134"/>
      <c r="H1" s="134"/>
      <c r="I1" s="134"/>
      <c r="J1" s="134"/>
      <c r="K1" s="135"/>
      <c r="L1" s="155" t="s">
        <v>151</v>
      </c>
      <c r="M1" s="156"/>
    </row>
    <row r="2" spans="1:13" ht="12.75" customHeight="1">
      <c r="A2" s="144" t="s">
        <v>150</v>
      </c>
      <c r="B2" s="145"/>
      <c r="C2" s="146"/>
      <c r="D2" s="147"/>
      <c r="E2" s="136"/>
      <c r="F2" s="137"/>
      <c r="G2" s="137"/>
      <c r="H2" s="137"/>
      <c r="I2" s="137"/>
      <c r="J2" s="137"/>
      <c r="K2" s="138"/>
      <c r="L2" s="157"/>
      <c r="M2" s="158"/>
    </row>
    <row r="3" spans="1:13" ht="14.25" customHeight="1" thickBot="1">
      <c r="A3" s="148"/>
      <c r="B3" s="149"/>
      <c r="C3" s="149"/>
      <c r="D3" s="150"/>
      <c r="E3" s="139"/>
      <c r="F3" s="140"/>
      <c r="G3" s="140"/>
      <c r="H3" s="140"/>
      <c r="I3" s="140"/>
      <c r="J3" s="140"/>
      <c r="K3" s="141"/>
      <c r="L3" s="159"/>
      <c r="M3" s="160"/>
    </row>
    <row r="4" spans="1:13" ht="12" customHeight="1" thickBot="1">
      <c r="A4" s="82" t="s">
        <v>8</v>
      </c>
      <c r="B4" s="142" t="s">
        <v>27</v>
      </c>
      <c r="C4" s="142" t="s">
        <v>2</v>
      </c>
      <c r="D4" s="142" t="s">
        <v>3</v>
      </c>
      <c r="E4" s="142" t="s">
        <v>6</v>
      </c>
      <c r="F4" s="83" t="s">
        <v>29</v>
      </c>
      <c r="G4" s="142" t="s">
        <v>22</v>
      </c>
      <c r="H4" s="83" t="s">
        <v>34</v>
      </c>
      <c r="I4" s="142" t="s">
        <v>22</v>
      </c>
      <c r="J4" s="84" t="s">
        <v>383</v>
      </c>
      <c r="K4" s="142" t="s">
        <v>22</v>
      </c>
      <c r="L4" s="82" t="s">
        <v>4</v>
      </c>
      <c r="M4" s="142" t="s">
        <v>0</v>
      </c>
    </row>
    <row r="5" spans="1:22" ht="13.5" customHeight="1" thickBot="1">
      <c r="A5" s="85" t="s">
        <v>1</v>
      </c>
      <c r="B5" s="161"/>
      <c r="C5" s="161"/>
      <c r="D5" s="161"/>
      <c r="E5" s="161"/>
      <c r="F5" s="86" t="s">
        <v>30</v>
      </c>
      <c r="G5" s="161"/>
      <c r="H5" s="86" t="s">
        <v>33</v>
      </c>
      <c r="I5" s="161"/>
      <c r="J5" s="87" t="s">
        <v>384</v>
      </c>
      <c r="K5" s="161"/>
      <c r="L5" s="85" t="s">
        <v>5</v>
      </c>
      <c r="M5" s="161"/>
      <c r="O5" s="124">
        <v>15</v>
      </c>
      <c r="P5" s="125">
        <v>10</v>
      </c>
      <c r="Q5" s="125">
        <v>9</v>
      </c>
      <c r="R5" s="126">
        <v>8</v>
      </c>
      <c r="T5" s="45" t="s">
        <v>58</v>
      </c>
      <c r="U5" s="45" t="s">
        <v>59</v>
      </c>
      <c r="V5" s="45" t="s">
        <v>60</v>
      </c>
    </row>
    <row r="6" spans="1:18" ht="13.5" customHeight="1" thickBot="1">
      <c r="A6" s="174" t="s">
        <v>385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6"/>
      <c r="O6" s="171"/>
      <c r="P6" s="172"/>
      <c r="Q6" s="172"/>
      <c r="R6" s="173"/>
    </row>
    <row r="7" spans="1:22" s="93" customFormat="1" ht="15.75">
      <c r="A7" s="88">
        <v>48</v>
      </c>
      <c r="B7" s="4" t="s">
        <v>28</v>
      </c>
      <c r="C7" s="178" t="s">
        <v>129</v>
      </c>
      <c r="D7" s="179" t="s">
        <v>68</v>
      </c>
      <c r="E7" s="6" t="s">
        <v>136</v>
      </c>
      <c r="F7" s="89">
        <f>1!P51</f>
        <v>100</v>
      </c>
      <c r="G7" s="88" t="str">
        <f>1!Q51</f>
        <v>M</v>
      </c>
      <c r="H7" s="90">
        <f>2!P51</f>
        <v>97</v>
      </c>
      <c r="I7" s="88" t="str">
        <f>2!Q51</f>
        <v>M</v>
      </c>
      <c r="J7" s="90">
        <f>3!S51</f>
        <v>119</v>
      </c>
      <c r="K7" s="88" t="str">
        <f>3!T51</f>
        <v>I.</v>
      </c>
      <c r="L7" s="91">
        <f>SUM(F7:J7)</f>
        <v>316</v>
      </c>
      <c r="M7" s="186">
        <v>1</v>
      </c>
      <c r="N7" s="177"/>
      <c r="O7" s="122">
        <f>3!D51</f>
        <v>5</v>
      </c>
      <c r="P7" s="122">
        <f>1!D51+2!D51+3!G51</f>
        <v>17</v>
      </c>
      <c r="Q7" s="122">
        <f>1!E51+2!E51+3!E51+3!H51</f>
        <v>7</v>
      </c>
      <c r="R7" s="122">
        <f>1!F51+2!F51+3!F51+3!I51</f>
        <v>1</v>
      </c>
      <c r="T7" s="93" t="s">
        <v>154</v>
      </c>
      <c r="U7" s="93" t="s">
        <v>155</v>
      </c>
      <c r="V7" s="93" t="s">
        <v>90</v>
      </c>
    </row>
    <row r="8" spans="1:22" s="93" customFormat="1" ht="15.75">
      <c r="A8" s="94">
        <v>41</v>
      </c>
      <c r="B8" s="7" t="s">
        <v>28</v>
      </c>
      <c r="C8" s="180" t="s">
        <v>75</v>
      </c>
      <c r="D8" s="181" t="s">
        <v>76</v>
      </c>
      <c r="E8" s="9" t="s">
        <v>41</v>
      </c>
      <c r="F8" s="95">
        <f>1!P44</f>
        <v>97</v>
      </c>
      <c r="G8" s="94" t="str">
        <f>1!Q44</f>
        <v>I.</v>
      </c>
      <c r="H8" s="96">
        <f>2!P44</f>
        <v>94</v>
      </c>
      <c r="I8" s="94" t="str">
        <f>2!Q44</f>
        <v>M</v>
      </c>
      <c r="J8" s="96">
        <f>3!S44</f>
        <v>115</v>
      </c>
      <c r="K8" s="94" t="str">
        <f>3!T44</f>
        <v>I.</v>
      </c>
      <c r="L8" s="97">
        <f>SUM(F8:J8)</f>
        <v>306</v>
      </c>
      <c r="M8" s="184">
        <v>2</v>
      </c>
      <c r="N8" s="177"/>
      <c r="O8" s="122">
        <f>3!D44</f>
        <v>5</v>
      </c>
      <c r="P8" s="122">
        <f>1!D44+2!D44+3!G44</f>
        <v>14</v>
      </c>
      <c r="Q8" s="122">
        <f>1!E44+2!E44+3!E44+3!H44</f>
        <v>7</v>
      </c>
      <c r="R8" s="122">
        <f>1!F44+2!F44+3!F44+3!I44</f>
        <v>2</v>
      </c>
      <c r="T8" s="93" t="s">
        <v>156</v>
      </c>
      <c r="U8" s="93" t="s">
        <v>131</v>
      </c>
      <c r="V8" s="93" t="s">
        <v>157</v>
      </c>
    </row>
    <row r="9" spans="1:22" s="93" customFormat="1" ht="15.75">
      <c r="A9" s="94">
        <v>34</v>
      </c>
      <c r="B9" s="7" t="s">
        <v>28</v>
      </c>
      <c r="C9" s="180" t="s">
        <v>141</v>
      </c>
      <c r="D9" s="181" t="s">
        <v>85</v>
      </c>
      <c r="E9" s="9" t="s">
        <v>48</v>
      </c>
      <c r="F9" s="95">
        <f>1!P37</f>
        <v>99</v>
      </c>
      <c r="G9" s="94" t="str">
        <f>1!Q37</f>
        <v>M</v>
      </c>
      <c r="H9" s="96">
        <f>2!P37</f>
        <v>82</v>
      </c>
      <c r="I9" s="94" t="str">
        <f>2!Q37</f>
        <v>III.</v>
      </c>
      <c r="J9" s="96">
        <f>3!S37</f>
        <v>119</v>
      </c>
      <c r="K9" s="94" t="str">
        <f>3!T37</f>
        <v>I.</v>
      </c>
      <c r="L9" s="97">
        <f>SUM(F9:J9)</f>
        <v>300</v>
      </c>
      <c r="M9" s="184">
        <v>3</v>
      </c>
      <c r="N9" s="177"/>
      <c r="O9" s="122">
        <f>3!D37</f>
        <v>5</v>
      </c>
      <c r="P9" s="122">
        <f>1!D37+2!D37+3!G37</f>
        <v>11</v>
      </c>
      <c r="Q9" s="122">
        <f>1!E37+2!E37+3!E37+3!H37</f>
        <v>8</v>
      </c>
      <c r="R9" s="122">
        <f>1!F37+2!F37+3!F37+3!I37</f>
        <v>3</v>
      </c>
      <c r="T9" s="93" t="s">
        <v>158</v>
      </c>
      <c r="U9" s="93" t="s">
        <v>159</v>
      </c>
      <c r="V9" s="93" t="s">
        <v>160</v>
      </c>
    </row>
    <row r="10" spans="1:22" s="93" customFormat="1" ht="15.75">
      <c r="A10" s="94">
        <v>62</v>
      </c>
      <c r="B10" s="7" t="s">
        <v>28</v>
      </c>
      <c r="C10" s="180" t="s">
        <v>106</v>
      </c>
      <c r="D10" s="181" t="s">
        <v>53</v>
      </c>
      <c r="E10" s="9" t="s">
        <v>86</v>
      </c>
      <c r="F10" s="95">
        <f>1!P65</f>
        <v>93</v>
      </c>
      <c r="G10" s="94" t="str">
        <f>1!Q65</f>
        <v>II.</v>
      </c>
      <c r="H10" s="96">
        <f>2!P65</f>
        <v>90</v>
      </c>
      <c r="I10" s="94" t="str">
        <f>2!Q65</f>
        <v>I.</v>
      </c>
      <c r="J10" s="96">
        <f>3!S65</f>
        <v>106</v>
      </c>
      <c r="K10" s="94" t="str">
        <f>3!T65</f>
        <v>II.</v>
      </c>
      <c r="L10" s="97">
        <f>SUM(F10:J10)</f>
        <v>289</v>
      </c>
      <c r="M10" s="184">
        <v>4</v>
      </c>
      <c r="N10" s="177"/>
      <c r="O10" s="122">
        <f>3!D65</f>
        <v>3</v>
      </c>
      <c r="P10" s="122">
        <f>1!D65+2!D65+3!G65</f>
        <v>8</v>
      </c>
      <c r="Q10" s="122">
        <f>1!E65+2!E65+3!E65+3!H65</f>
        <v>14</v>
      </c>
      <c r="R10" s="122">
        <f>1!F65+2!F65+3!F65+3!I65</f>
        <v>5</v>
      </c>
      <c r="T10" s="93" t="s">
        <v>82</v>
      </c>
      <c r="U10" s="93" t="s">
        <v>68</v>
      </c>
      <c r="V10" s="93" t="s">
        <v>83</v>
      </c>
    </row>
    <row r="11" spans="1:22" s="93" customFormat="1" ht="15.75">
      <c r="A11" s="94">
        <v>38</v>
      </c>
      <c r="B11" s="7" t="s">
        <v>28</v>
      </c>
      <c r="C11" s="180" t="s">
        <v>377</v>
      </c>
      <c r="D11" s="181" t="s">
        <v>53</v>
      </c>
      <c r="E11" s="118" t="s">
        <v>54</v>
      </c>
      <c r="F11" s="95">
        <f>1!P41</f>
        <v>98</v>
      </c>
      <c r="G11" s="94" t="str">
        <f>1!Q41</f>
        <v>M</v>
      </c>
      <c r="H11" s="96">
        <f>2!P41</f>
        <v>85</v>
      </c>
      <c r="I11" s="94" t="str">
        <f>2!Q41</f>
        <v>II.</v>
      </c>
      <c r="J11" s="96">
        <f>3!S41</f>
        <v>104</v>
      </c>
      <c r="K11" s="94" t="str">
        <f>3!T41</f>
        <v>II.</v>
      </c>
      <c r="L11" s="97">
        <f>SUM(F11:J11)</f>
        <v>287</v>
      </c>
      <c r="M11" s="184">
        <v>5</v>
      </c>
      <c r="N11" s="177"/>
      <c r="O11" s="122">
        <f>3!D41</f>
        <v>4</v>
      </c>
      <c r="P11" s="122">
        <f>1!D41+2!D41+3!G41</f>
        <v>9</v>
      </c>
      <c r="Q11" s="122">
        <f>1!E41+2!E41+3!E41+3!H41</f>
        <v>10</v>
      </c>
      <c r="R11" s="122">
        <f>1!F41+2!F41+3!F41+3!I41</f>
        <v>5</v>
      </c>
      <c r="T11" s="93" t="s">
        <v>161</v>
      </c>
      <c r="U11" s="93" t="s">
        <v>162</v>
      </c>
      <c r="V11" s="93" t="s">
        <v>163</v>
      </c>
    </row>
    <row r="12" spans="1:22" s="93" customFormat="1" ht="15.75">
      <c r="A12" s="94">
        <v>36</v>
      </c>
      <c r="B12" s="7" t="s">
        <v>28</v>
      </c>
      <c r="C12" s="180" t="s">
        <v>65</v>
      </c>
      <c r="D12" s="181" t="s">
        <v>66</v>
      </c>
      <c r="E12" s="9" t="s">
        <v>104</v>
      </c>
      <c r="F12" s="95">
        <f>1!P39</f>
        <v>93</v>
      </c>
      <c r="G12" s="94" t="str">
        <f>1!Q39</f>
        <v>II.</v>
      </c>
      <c r="H12" s="96">
        <f>2!P39</f>
        <v>85</v>
      </c>
      <c r="I12" s="94" t="str">
        <f>2!Q39</f>
        <v>II.</v>
      </c>
      <c r="J12" s="96">
        <f>3!S39</f>
        <v>108</v>
      </c>
      <c r="K12" s="94" t="str">
        <f>3!T39</f>
        <v>II.</v>
      </c>
      <c r="L12" s="97">
        <f>SUM(F12:J12)</f>
        <v>286</v>
      </c>
      <c r="M12" s="184">
        <v>6</v>
      </c>
      <c r="N12" s="177"/>
      <c r="O12" s="122">
        <f>3!D39</f>
        <v>5</v>
      </c>
      <c r="P12" s="122">
        <f>1!D39+2!D39+3!G39</f>
        <v>7</v>
      </c>
      <c r="Q12" s="122">
        <f>1!E39+2!E39+3!E39+3!H39</f>
        <v>10</v>
      </c>
      <c r="R12" s="122">
        <f>1!F39+2!F39+3!F39+3!I39</f>
        <v>4</v>
      </c>
      <c r="T12" s="93" t="s">
        <v>164</v>
      </c>
      <c r="U12" s="93" t="s">
        <v>165</v>
      </c>
      <c r="V12" s="93" t="s">
        <v>166</v>
      </c>
    </row>
    <row r="13" spans="1:22" s="93" customFormat="1" ht="15.75">
      <c r="A13" s="94">
        <v>50</v>
      </c>
      <c r="B13" s="7" t="s">
        <v>28</v>
      </c>
      <c r="C13" s="180" t="s">
        <v>129</v>
      </c>
      <c r="D13" s="181" t="s">
        <v>131</v>
      </c>
      <c r="E13" s="9" t="s">
        <v>136</v>
      </c>
      <c r="F13" s="95">
        <f>1!P53</f>
        <v>94</v>
      </c>
      <c r="G13" s="94" t="str">
        <f>1!Q53</f>
        <v>I.</v>
      </c>
      <c r="H13" s="96">
        <f>2!P53</f>
        <v>88</v>
      </c>
      <c r="I13" s="94" t="str">
        <f>2!Q53</f>
        <v>I.</v>
      </c>
      <c r="J13" s="96">
        <f>3!S53</f>
        <v>102</v>
      </c>
      <c r="K13" s="94" t="str">
        <f>3!T53</f>
        <v>II.</v>
      </c>
      <c r="L13" s="97">
        <f>SUM(F13:J13)</f>
        <v>284</v>
      </c>
      <c r="M13" s="184">
        <v>7</v>
      </c>
      <c r="N13" s="177"/>
      <c r="O13" s="122">
        <f>3!D53</f>
        <v>4</v>
      </c>
      <c r="P13" s="122">
        <f>1!D53+2!D53+3!G53</f>
        <v>7</v>
      </c>
      <c r="Q13" s="122">
        <f>1!E53+2!E53+3!E53+3!H53</f>
        <v>12</v>
      </c>
      <c r="R13" s="122">
        <f>1!F53+2!F53+3!F53+3!I53</f>
        <v>5</v>
      </c>
      <c r="T13" s="93" t="s">
        <v>105</v>
      </c>
      <c r="U13" s="93" t="s">
        <v>68</v>
      </c>
      <c r="V13" s="93" t="s">
        <v>104</v>
      </c>
    </row>
    <row r="14" spans="1:22" s="93" customFormat="1" ht="15.75">
      <c r="A14" s="94">
        <v>7</v>
      </c>
      <c r="B14" s="7" t="s">
        <v>28</v>
      </c>
      <c r="C14" s="180" t="s">
        <v>191</v>
      </c>
      <c r="D14" s="181" t="s">
        <v>64</v>
      </c>
      <c r="E14" s="9" t="s">
        <v>41</v>
      </c>
      <c r="F14" s="95">
        <f>1!P10</f>
        <v>97</v>
      </c>
      <c r="G14" s="94" t="str">
        <f>1!Q10</f>
        <v>I.</v>
      </c>
      <c r="H14" s="96">
        <f>2!P10</f>
        <v>80</v>
      </c>
      <c r="I14" s="94" t="str">
        <f>2!Q10</f>
        <v>III.</v>
      </c>
      <c r="J14" s="96">
        <f>3!S10</f>
        <v>103</v>
      </c>
      <c r="K14" s="94" t="str">
        <f>3!T10</f>
        <v>II.</v>
      </c>
      <c r="L14" s="97">
        <f>SUM(F14:J14)</f>
        <v>280</v>
      </c>
      <c r="M14" s="184">
        <v>8</v>
      </c>
      <c r="N14" s="177"/>
      <c r="O14" s="122">
        <f>3!D10</f>
        <v>4</v>
      </c>
      <c r="P14" s="122">
        <f>1!D10+2!D10+3!G10</f>
        <v>9</v>
      </c>
      <c r="Q14" s="122">
        <f>1!E10+2!E10+3!E10+3!H10</f>
        <v>8</v>
      </c>
      <c r="R14" s="122">
        <f>1!F10+2!F10+3!F10+3!I10</f>
        <v>4</v>
      </c>
      <c r="T14" s="93" t="s">
        <v>168</v>
      </c>
      <c r="U14" s="93" t="s">
        <v>108</v>
      </c>
      <c r="V14" s="93" t="s">
        <v>169</v>
      </c>
    </row>
    <row r="15" spans="1:22" s="93" customFormat="1" ht="15.75">
      <c r="A15" s="94">
        <v>3</v>
      </c>
      <c r="B15" s="7" t="s">
        <v>28</v>
      </c>
      <c r="C15" s="180" t="s">
        <v>128</v>
      </c>
      <c r="D15" s="181" t="s">
        <v>113</v>
      </c>
      <c r="E15" s="9" t="s">
        <v>376</v>
      </c>
      <c r="F15" s="95">
        <f>1!P6</f>
        <v>92</v>
      </c>
      <c r="G15" s="94" t="str">
        <f>1!Q6</f>
        <v>II.</v>
      </c>
      <c r="H15" s="96">
        <f>2!P6</f>
        <v>83</v>
      </c>
      <c r="I15" s="94" t="str">
        <f>2!Q6</f>
        <v>III.</v>
      </c>
      <c r="J15" s="96">
        <f>3!S6</f>
        <v>105</v>
      </c>
      <c r="K15" s="94" t="str">
        <f>3!T6</f>
        <v>II.</v>
      </c>
      <c r="L15" s="97">
        <f>SUM(F15:J15)</f>
        <v>280</v>
      </c>
      <c r="M15" s="184">
        <v>9</v>
      </c>
      <c r="N15" s="177"/>
      <c r="O15" s="122">
        <f>3!D6</f>
        <v>3</v>
      </c>
      <c r="P15" s="122">
        <f>1!D6+2!D6+3!G6</f>
        <v>7</v>
      </c>
      <c r="Q15" s="122">
        <f>1!E6+2!E6+3!E6+3!H6</f>
        <v>10</v>
      </c>
      <c r="R15" s="122">
        <f>1!F6+2!F6+3!F6+3!I6</f>
        <v>7</v>
      </c>
      <c r="T15" s="93" t="s">
        <v>170</v>
      </c>
      <c r="U15" s="93" t="s">
        <v>85</v>
      </c>
      <c r="V15" s="93" t="s">
        <v>157</v>
      </c>
    </row>
    <row r="16" spans="1:22" s="93" customFormat="1" ht="15.75">
      <c r="A16" s="94">
        <v>5</v>
      </c>
      <c r="B16" s="7" t="s">
        <v>28</v>
      </c>
      <c r="C16" s="180" t="s">
        <v>130</v>
      </c>
      <c r="D16" s="181" t="s">
        <v>131</v>
      </c>
      <c r="E16" s="9" t="s">
        <v>127</v>
      </c>
      <c r="F16" s="95">
        <f>1!P8</f>
        <v>99</v>
      </c>
      <c r="G16" s="94" t="str">
        <f>1!Q8</f>
        <v>M</v>
      </c>
      <c r="H16" s="96">
        <f>2!P8</f>
        <v>91</v>
      </c>
      <c r="I16" s="94" t="str">
        <f>2!Q8</f>
        <v>I.</v>
      </c>
      <c r="J16" s="96">
        <f>3!S8</f>
        <v>89</v>
      </c>
      <c r="K16" s="94" t="str">
        <f>3!T8</f>
        <v>III.</v>
      </c>
      <c r="L16" s="97">
        <f>SUM(F16:J16)</f>
        <v>279</v>
      </c>
      <c r="M16" s="184">
        <v>10</v>
      </c>
      <c r="N16" s="177"/>
      <c r="O16" s="122">
        <f>3!D8</f>
        <v>2</v>
      </c>
      <c r="P16" s="122">
        <f>1!D8+2!D8+3!G8</f>
        <v>11</v>
      </c>
      <c r="Q16" s="122">
        <f>1!E8+2!E8+3!E8+3!H8</f>
        <v>11</v>
      </c>
      <c r="R16" s="122">
        <f>1!F8+2!F8+3!F8+3!I8</f>
        <v>5</v>
      </c>
      <c r="T16" s="93" t="s">
        <v>172</v>
      </c>
      <c r="U16" s="93" t="s">
        <v>173</v>
      </c>
      <c r="V16" s="93" t="s">
        <v>174</v>
      </c>
    </row>
    <row r="17" spans="1:22" s="93" customFormat="1" ht="15.75">
      <c r="A17" s="94">
        <v>59</v>
      </c>
      <c r="B17" s="7" t="s">
        <v>28</v>
      </c>
      <c r="C17" s="180" t="s">
        <v>124</v>
      </c>
      <c r="D17" s="181" t="s">
        <v>56</v>
      </c>
      <c r="E17" s="9" t="s">
        <v>125</v>
      </c>
      <c r="F17" s="95">
        <f>1!P62</f>
        <v>97</v>
      </c>
      <c r="G17" s="94" t="str">
        <f>1!Q62</f>
        <v>I.</v>
      </c>
      <c r="H17" s="96">
        <f>2!P62</f>
        <v>84</v>
      </c>
      <c r="I17" s="94" t="str">
        <f>2!Q62</f>
        <v>II.</v>
      </c>
      <c r="J17" s="96">
        <f>3!S62</f>
        <v>94</v>
      </c>
      <c r="K17" s="94" t="str">
        <f>3!T62</f>
        <v>III.</v>
      </c>
      <c r="L17" s="97">
        <f>SUM(F17:J17)</f>
        <v>275</v>
      </c>
      <c r="M17" s="184">
        <v>11</v>
      </c>
      <c r="N17" s="177"/>
      <c r="O17" s="122">
        <f>3!D62</f>
        <v>2</v>
      </c>
      <c r="P17" s="122">
        <f>1!D62+2!D62+3!G62</f>
        <v>8</v>
      </c>
      <c r="Q17" s="122">
        <f>1!E62+2!E62+3!E62+3!H62</f>
        <v>10</v>
      </c>
      <c r="R17" s="122">
        <f>1!F62+2!F62+3!F62+3!I62</f>
        <v>7</v>
      </c>
      <c r="T17" s="93" t="s">
        <v>175</v>
      </c>
      <c r="U17" s="93" t="s">
        <v>89</v>
      </c>
      <c r="V17" s="93" t="s">
        <v>176</v>
      </c>
    </row>
    <row r="18" spans="1:22" s="93" customFormat="1" ht="15.75">
      <c r="A18" s="94">
        <v>60</v>
      </c>
      <c r="B18" s="7" t="s">
        <v>28</v>
      </c>
      <c r="C18" s="180" t="s">
        <v>370</v>
      </c>
      <c r="D18" s="181" t="s">
        <v>108</v>
      </c>
      <c r="E18" s="9" t="s">
        <v>48</v>
      </c>
      <c r="F18" s="95">
        <f>1!P63</f>
        <v>90</v>
      </c>
      <c r="G18" s="94" t="str">
        <f>1!Q63</f>
        <v>II.</v>
      </c>
      <c r="H18" s="96">
        <f>2!P63</f>
        <v>88</v>
      </c>
      <c r="I18" s="94" t="str">
        <f>2!Q63</f>
        <v>I.</v>
      </c>
      <c r="J18" s="96">
        <f>3!S63</f>
        <v>93</v>
      </c>
      <c r="K18" s="94" t="str">
        <f>3!T63</f>
        <v>III.</v>
      </c>
      <c r="L18" s="97">
        <f>SUM(F18:J18)</f>
        <v>271</v>
      </c>
      <c r="M18" s="184">
        <v>12</v>
      </c>
      <c r="N18" s="177"/>
      <c r="O18" s="122">
        <f>3!D63</f>
        <v>1</v>
      </c>
      <c r="P18" s="122">
        <f>1!D63+2!D63+3!G63</f>
        <v>9</v>
      </c>
      <c r="Q18" s="122">
        <f>1!E63+2!E63+3!E63+3!H63</f>
        <v>8</v>
      </c>
      <c r="R18" s="122">
        <f>1!F63+2!F63+3!F63+3!I63</f>
        <v>11</v>
      </c>
      <c r="T18" s="93" t="s">
        <v>128</v>
      </c>
      <c r="U18" s="93" t="s">
        <v>113</v>
      </c>
      <c r="V18" s="93" t="s">
        <v>60</v>
      </c>
    </row>
    <row r="19" spans="1:22" s="93" customFormat="1" ht="15.75">
      <c r="A19" s="94">
        <v>56</v>
      </c>
      <c r="B19" s="7" t="s">
        <v>28</v>
      </c>
      <c r="C19" s="180" t="s">
        <v>333</v>
      </c>
      <c r="D19" s="181" t="s">
        <v>110</v>
      </c>
      <c r="E19" s="9" t="s">
        <v>111</v>
      </c>
      <c r="F19" s="95">
        <f>1!P59</f>
        <v>98</v>
      </c>
      <c r="G19" s="94" t="str">
        <f>1!Q59</f>
        <v>M</v>
      </c>
      <c r="H19" s="96">
        <f>2!P59</f>
        <v>88</v>
      </c>
      <c r="I19" s="94" t="str">
        <f>2!Q59</f>
        <v>I.</v>
      </c>
      <c r="J19" s="96">
        <f>3!S59</f>
        <v>83</v>
      </c>
      <c r="K19" s="94" t="str">
        <f>3!T59</f>
        <v>III.</v>
      </c>
      <c r="L19" s="97">
        <f>SUM(F19:J19)</f>
        <v>269</v>
      </c>
      <c r="M19" s="184">
        <v>13</v>
      </c>
      <c r="N19" s="177"/>
      <c r="O19" s="122">
        <f>3!D59</f>
        <v>2</v>
      </c>
      <c r="P19" s="122">
        <f>1!D59+2!D59+3!G59</f>
        <v>11</v>
      </c>
      <c r="Q19" s="122">
        <f>1!E59+2!E59+3!E59+3!H59</f>
        <v>8</v>
      </c>
      <c r="R19" s="122">
        <f>1!F59+2!F59+3!F59+3!I59</f>
        <v>5</v>
      </c>
      <c r="T19" s="93" t="s">
        <v>177</v>
      </c>
      <c r="U19" s="93" t="s">
        <v>178</v>
      </c>
      <c r="V19" s="93" t="s">
        <v>86</v>
      </c>
    </row>
    <row r="20" spans="1:22" s="93" customFormat="1" ht="15.75">
      <c r="A20" s="94">
        <v>54</v>
      </c>
      <c r="B20" s="7" t="s">
        <v>28</v>
      </c>
      <c r="C20" s="180" t="s">
        <v>109</v>
      </c>
      <c r="D20" s="181" t="s">
        <v>110</v>
      </c>
      <c r="E20" s="9" t="s">
        <v>111</v>
      </c>
      <c r="F20" s="95">
        <f>1!P57</f>
        <v>95</v>
      </c>
      <c r="G20" s="94" t="str">
        <f>1!Q57</f>
        <v>I.</v>
      </c>
      <c r="H20" s="96">
        <f>2!P57</f>
        <v>84</v>
      </c>
      <c r="I20" s="94" t="str">
        <f>2!Q57</f>
        <v>II.</v>
      </c>
      <c r="J20" s="96">
        <f>3!S57</f>
        <v>89</v>
      </c>
      <c r="K20" s="94" t="str">
        <f>3!T57</f>
        <v>III.</v>
      </c>
      <c r="L20" s="97">
        <f>SUM(F20:J20)</f>
        <v>268</v>
      </c>
      <c r="M20" s="184">
        <v>14</v>
      </c>
      <c r="N20" s="177"/>
      <c r="O20" s="122">
        <f>3!D57</f>
        <v>3</v>
      </c>
      <c r="P20" s="122">
        <f>1!D57+2!D57+3!G57</f>
        <v>8</v>
      </c>
      <c r="Q20" s="122">
        <f>1!E57+2!E57+3!E57+3!H57</f>
        <v>9</v>
      </c>
      <c r="R20" s="122">
        <f>1!F57+2!F57+3!F57+3!I57</f>
        <v>6</v>
      </c>
      <c r="T20" s="93" t="s">
        <v>179</v>
      </c>
      <c r="U20" s="93" t="s">
        <v>59</v>
      </c>
      <c r="V20" s="93" t="s">
        <v>180</v>
      </c>
    </row>
    <row r="21" spans="1:22" s="93" customFormat="1" ht="15.75">
      <c r="A21" s="94">
        <v>21</v>
      </c>
      <c r="B21" s="7" t="s">
        <v>28</v>
      </c>
      <c r="C21" s="180" t="s">
        <v>44</v>
      </c>
      <c r="D21" s="181" t="s">
        <v>45</v>
      </c>
      <c r="E21" s="9" t="s">
        <v>41</v>
      </c>
      <c r="F21" s="95">
        <f>1!P24</f>
        <v>100</v>
      </c>
      <c r="G21" s="94" t="str">
        <f>1!Q24</f>
        <v>M</v>
      </c>
      <c r="H21" s="96">
        <f>2!P24</f>
        <v>87</v>
      </c>
      <c r="I21" s="94" t="str">
        <f>2!Q24</f>
        <v>II.</v>
      </c>
      <c r="J21" s="96">
        <f>3!S24</f>
        <v>81</v>
      </c>
      <c r="K21" s="94" t="str">
        <f>3!T24</f>
        <v>III.</v>
      </c>
      <c r="L21" s="97">
        <f>SUM(F21:J21)</f>
        <v>268</v>
      </c>
      <c r="M21" s="184">
        <v>15</v>
      </c>
      <c r="N21" s="177"/>
      <c r="O21" s="122">
        <f>3!D24</f>
        <v>0</v>
      </c>
      <c r="P21" s="122">
        <f>1!D24+2!D24+3!G24</f>
        <v>13</v>
      </c>
      <c r="Q21" s="122">
        <f>1!E24+2!E24+3!E24+3!H24</f>
        <v>6</v>
      </c>
      <c r="R21" s="122">
        <f>1!F24+2!F24+3!F24+3!I24</f>
        <v>9</v>
      </c>
      <c r="T21" s="93" t="s">
        <v>181</v>
      </c>
      <c r="U21" s="93" t="s">
        <v>155</v>
      </c>
      <c r="V21" s="93" t="s">
        <v>167</v>
      </c>
    </row>
    <row r="22" spans="1:22" s="93" customFormat="1" ht="15.75">
      <c r="A22" s="94">
        <v>13</v>
      </c>
      <c r="B22" s="7" t="s">
        <v>28</v>
      </c>
      <c r="C22" s="180" t="s">
        <v>204</v>
      </c>
      <c r="D22" s="181" t="s">
        <v>76</v>
      </c>
      <c r="E22" s="9" t="s">
        <v>48</v>
      </c>
      <c r="F22" s="95">
        <f>1!P16</f>
        <v>96</v>
      </c>
      <c r="G22" s="94" t="str">
        <f>1!Q16</f>
        <v>I.</v>
      </c>
      <c r="H22" s="96">
        <f>2!P16</f>
        <v>84</v>
      </c>
      <c r="I22" s="94" t="str">
        <f>2!Q16</f>
        <v>II.</v>
      </c>
      <c r="J22" s="96">
        <f>3!S16</f>
        <v>87</v>
      </c>
      <c r="K22" s="94" t="str">
        <f>3!T16</f>
        <v>III.</v>
      </c>
      <c r="L22" s="97">
        <f>SUM(F22:J22)</f>
        <v>267</v>
      </c>
      <c r="M22" s="184">
        <v>16</v>
      </c>
      <c r="N22" s="177"/>
      <c r="O22" s="122">
        <f>3!D16</f>
        <v>0</v>
      </c>
      <c r="P22" s="122">
        <f>1!D16+2!D16+3!G16</f>
        <v>10</v>
      </c>
      <c r="Q22" s="122">
        <f>1!E16+2!E16+3!E16+3!H16</f>
        <v>10</v>
      </c>
      <c r="R22" s="122">
        <f>1!F16+2!F16+3!F16+3!I16</f>
        <v>7</v>
      </c>
      <c r="T22" s="93" t="s">
        <v>182</v>
      </c>
      <c r="U22" s="93" t="s">
        <v>183</v>
      </c>
      <c r="V22" s="93" t="s">
        <v>184</v>
      </c>
    </row>
    <row r="23" spans="1:22" s="93" customFormat="1" ht="15.75">
      <c r="A23" s="94">
        <v>15</v>
      </c>
      <c r="B23" s="7" t="s">
        <v>28</v>
      </c>
      <c r="C23" s="180" t="s">
        <v>122</v>
      </c>
      <c r="D23" s="181" t="s">
        <v>123</v>
      </c>
      <c r="E23" s="9" t="s">
        <v>60</v>
      </c>
      <c r="F23" s="95">
        <f>1!P18</f>
        <v>92</v>
      </c>
      <c r="G23" s="94" t="str">
        <f>1!Q18</f>
        <v>II.</v>
      </c>
      <c r="H23" s="96">
        <f>2!P18</f>
        <v>85</v>
      </c>
      <c r="I23" s="94" t="str">
        <f>2!Q18</f>
        <v>II.</v>
      </c>
      <c r="J23" s="96">
        <f>3!S18</f>
        <v>85</v>
      </c>
      <c r="K23" s="94" t="str">
        <f>3!T18</f>
        <v>III.</v>
      </c>
      <c r="L23" s="97">
        <f>SUM(F23:J23)</f>
        <v>262</v>
      </c>
      <c r="M23" s="184">
        <v>17</v>
      </c>
      <c r="N23" s="177"/>
      <c r="O23" s="122">
        <f>3!D18</f>
        <v>3</v>
      </c>
      <c r="P23" s="122">
        <f>1!D18+2!D18+3!G18</f>
        <v>5</v>
      </c>
      <c r="Q23" s="122">
        <f>1!E18+2!E18+3!E18+3!H18</f>
        <v>12</v>
      </c>
      <c r="R23" s="122">
        <f>1!F18+2!F18+3!F18+3!I18</f>
        <v>5</v>
      </c>
      <c r="T23" s="93" t="s">
        <v>185</v>
      </c>
      <c r="U23" s="93" t="s">
        <v>68</v>
      </c>
      <c r="V23" s="93" t="s">
        <v>86</v>
      </c>
    </row>
    <row r="24" spans="1:22" s="93" customFormat="1" ht="15.75">
      <c r="A24" s="94">
        <v>19</v>
      </c>
      <c r="B24" s="7" t="s">
        <v>28</v>
      </c>
      <c r="C24" s="180" t="s">
        <v>227</v>
      </c>
      <c r="D24" s="181" t="s">
        <v>108</v>
      </c>
      <c r="E24" s="9" t="s">
        <v>41</v>
      </c>
      <c r="F24" s="95">
        <f>1!P22</f>
        <v>95</v>
      </c>
      <c r="G24" s="94" t="str">
        <f>1!Q22</f>
        <v>I.</v>
      </c>
      <c r="H24" s="96">
        <f>2!P22</f>
        <v>84</v>
      </c>
      <c r="I24" s="94" t="str">
        <f>2!Q22</f>
        <v>II.</v>
      </c>
      <c r="J24" s="96">
        <f>3!S22</f>
        <v>81</v>
      </c>
      <c r="K24" s="94" t="str">
        <f>3!T22</f>
        <v>III.</v>
      </c>
      <c r="L24" s="97">
        <f>SUM(F24:J24)</f>
        <v>260</v>
      </c>
      <c r="M24" s="184">
        <v>18</v>
      </c>
      <c r="N24" s="177"/>
      <c r="O24" s="122">
        <f>3!D22</f>
        <v>3</v>
      </c>
      <c r="P24" s="122">
        <f>1!D22+2!D22+3!G22</f>
        <v>6</v>
      </c>
      <c r="Q24" s="122">
        <f>1!E22+2!E22+3!E22+3!H22</f>
        <v>12</v>
      </c>
      <c r="R24" s="122">
        <f>1!F22+2!F22+3!F22+3!I22</f>
        <v>5</v>
      </c>
      <c r="T24" s="45" t="s">
        <v>186</v>
      </c>
      <c r="U24" s="45" t="s">
        <v>187</v>
      </c>
      <c r="V24" s="45" t="s">
        <v>188</v>
      </c>
    </row>
    <row r="25" spans="1:22" s="93" customFormat="1" ht="15.75">
      <c r="A25" s="94">
        <v>29</v>
      </c>
      <c r="B25" s="7" t="s">
        <v>28</v>
      </c>
      <c r="C25" s="180" t="s">
        <v>91</v>
      </c>
      <c r="D25" s="181" t="s">
        <v>89</v>
      </c>
      <c r="E25" s="9" t="s">
        <v>41</v>
      </c>
      <c r="F25" s="95">
        <f>1!P32</f>
        <v>93</v>
      </c>
      <c r="G25" s="94" t="str">
        <f>1!Q32</f>
        <v>II.</v>
      </c>
      <c r="H25" s="96">
        <f>2!P32</f>
        <v>78</v>
      </c>
      <c r="I25" s="94" t="str">
        <f>2!Q32</f>
        <v>III.</v>
      </c>
      <c r="J25" s="96">
        <f>3!S32</f>
        <v>89</v>
      </c>
      <c r="K25" s="94" t="str">
        <f>3!T32</f>
        <v>III.</v>
      </c>
      <c r="L25" s="97">
        <f>SUM(F25:J25)</f>
        <v>260</v>
      </c>
      <c r="M25" s="184">
        <v>19</v>
      </c>
      <c r="N25" s="177"/>
      <c r="O25" s="122">
        <f>3!D32</f>
        <v>0</v>
      </c>
      <c r="P25" s="122">
        <f>1!D32+2!D32+3!G32</f>
        <v>9</v>
      </c>
      <c r="Q25" s="122">
        <f>1!E32+2!E32+3!E32+3!H32</f>
        <v>13</v>
      </c>
      <c r="R25" s="122">
        <f>1!F32+2!F32+3!F32+3!I32</f>
        <v>2</v>
      </c>
      <c r="T25" s="93" t="s">
        <v>130</v>
      </c>
      <c r="U25" s="93" t="s">
        <v>131</v>
      </c>
      <c r="V25" s="93" t="s">
        <v>127</v>
      </c>
    </row>
    <row r="26" spans="1:22" s="93" customFormat="1" ht="15.75">
      <c r="A26" s="94">
        <v>32</v>
      </c>
      <c r="B26" s="7" t="s">
        <v>28</v>
      </c>
      <c r="C26" s="180" t="s">
        <v>99</v>
      </c>
      <c r="D26" s="181" t="s">
        <v>100</v>
      </c>
      <c r="E26" s="9" t="s">
        <v>101</v>
      </c>
      <c r="F26" s="95">
        <f>1!P35</f>
        <v>91</v>
      </c>
      <c r="G26" s="94" t="str">
        <f>1!Q35</f>
        <v>II.</v>
      </c>
      <c r="H26" s="96">
        <f>2!P35</f>
        <v>84</v>
      </c>
      <c r="I26" s="94" t="str">
        <f>2!Q35</f>
        <v>II.</v>
      </c>
      <c r="J26" s="96">
        <f>3!S35</f>
        <v>79</v>
      </c>
      <c r="K26" s="94" t="str">
        <f>3!T35</f>
        <v>ne</v>
      </c>
      <c r="L26" s="97">
        <f>SUM(F26:J26)</f>
        <v>254</v>
      </c>
      <c r="M26" s="184">
        <v>20</v>
      </c>
      <c r="N26" s="177"/>
      <c r="O26" s="122">
        <f>3!D35</f>
        <v>1</v>
      </c>
      <c r="P26" s="122">
        <f>1!D35+2!D35+3!G35</f>
        <v>4</v>
      </c>
      <c r="Q26" s="122">
        <f>1!E35+2!E35+3!E35+3!H35</f>
        <v>12</v>
      </c>
      <c r="R26" s="122">
        <f>1!F35+2!F35+3!F35+3!I35</f>
        <v>9</v>
      </c>
      <c r="T26" s="45" t="s">
        <v>189</v>
      </c>
      <c r="U26" s="45" t="s">
        <v>68</v>
      </c>
      <c r="V26" s="45" t="s">
        <v>180</v>
      </c>
    </row>
    <row r="27" spans="1:22" s="93" customFormat="1" ht="15.75">
      <c r="A27" s="94">
        <v>53</v>
      </c>
      <c r="B27" s="7" t="s">
        <v>28</v>
      </c>
      <c r="C27" s="180" t="s">
        <v>313</v>
      </c>
      <c r="D27" s="181" t="s">
        <v>85</v>
      </c>
      <c r="E27" s="9" t="s">
        <v>48</v>
      </c>
      <c r="F27" s="95">
        <f>1!P56</f>
        <v>92</v>
      </c>
      <c r="G27" s="94" t="str">
        <f>1!Q56</f>
        <v>II.</v>
      </c>
      <c r="H27" s="96">
        <f>2!P56</f>
        <v>89</v>
      </c>
      <c r="I27" s="94" t="str">
        <f>2!Q56</f>
        <v>I.</v>
      </c>
      <c r="J27" s="96">
        <f>3!S56</f>
        <v>70</v>
      </c>
      <c r="K27" s="94" t="str">
        <f>3!T56</f>
        <v>ne</v>
      </c>
      <c r="L27" s="97">
        <f>SUM(F27:J27)</f>
        <v>251</v>
      </c>
      <c r="M27" s="184">
        <v>21</v>
      </c>
      <c r="N27" s="177"/>
      <c r="O27" s="122">
        <f>3!D56</f>
        <v>2</v>
      </c>
      <c r="P27" s="122">
        <f>1!D56+2!D56+3!G56</f>
        <v>6</v>
      </c>
      <c r="Q27" s="122">
        <f>1!E56+2!E56+3!E56+3!H56</f>
        <v>12</v>
      </c>
      <c r="R27" s="122">
        <f>1!F56+2!F56+3!F56+3!I56</f>
        <v>6</v>
      </c>
      <c r="T27" s="45" t="s">
        <v>189</v>
      </c>
      <c r="U27" s="45" t="s">
        <v>68</v>
      </c>
      <c r="V27" s="45" t="s">
        <v>190</v>
      </c>
    </row>
    <row r="28" spans="1:22" s="93" customFormat="1" ht="15.75">
      <c r="A28" s="187">
        <v>66</v>
      </c>
      <c r="B28" s="188" t="s">
        <v>28</v>
      </c>
      <c r="C28" s="189" t="s">
        <v>42</v>
      </c>
      <c r="D28" s="190" t="s">
        <v>43</v>
      </c>
      <c r="E28" s="191" t="s">
        <v>41</v>
      </c>
      <c r="F28" s="192">
        <f>1!P69</f>
        <v>98</v>
      </c>
      <c r="G28" s="187" t="str">
        <f>1!Q69</f>
        <v>M</v>
      </c>
      <c r="H28" s="193">
        <f>2!P69</f>
        <v>74</v>
      </c>
      <c r="I28" s="187" t="str">
        <f>2!Q69</f>
        <v>ne</v>
      </c>
      <c r="J28" s="193">
        <f>3!S69</f>
        <v>75</v>
      </c>
      <c r="K28" s="187" t="str">
        <f>3!T69</f>
        <v>ne</v>
      </c>
      <c r="L28" s="194">
        <f>SUM(F28:J28)</f>
        <v>247</v>
      </c>
      <c r="M28" s="195">
        <v>22</v>
      </c>
      <c r="N28" s="196">
        <v>1</v>
      </c>
      <c r="O28" s="122">
        <f>3!D69</f>
        <v>0</v>
      </c>
      <c r="P28" s="122">
        <f>1!D69+2!D69+3!G69</f>
        <v>9</v>
      </c>
      <c r="Q28" s="122">
        <f>1!E69+2!E69+3!E69+3!H69</f>
        <v>4</v>
      </c>
      <c r="R28" s="122">
        <f>1!F69+2!F69+3!F69+3!I69</f>
        <v>7</v>
      </c>
      <c r="T28" s="45" t="s">
        <v>191</v>
      </c>
      <c r="U28" s="45" t="s">
        <v>192</v>
      </c>
      <c r="V28" s="45" t="s">
        <v>193</v>
      </c>
    </row>
    <row r="29" spans="1:22" s="93" customFormat="1" ht="15.75">
      <c r="A29" s="94">
        <v>40</v>
      </c>
      <c r="B29" s="7" t="s">
        <v>28</v>
      </c>
      <c r="C29" s="180" t="s">
        <v>276</v>
      </c>
      <c r="D29" s="181" t="s">
        <v>53</v>
      </c>
      <c r="E29" s="9" t="s">
        <v>277</v>
      </c>
      <c r="F29" s="95">
        <f>1!P43</f>
        <v>91</v>
      </c>
      <c r="G29" s="94" t="str">
        <f>1!Q43</f>
        <v>II.</v>
      </c>
      <c r="H29" s="96">
        <f>2!P43</f>
        <v>76</v>
      </c>
      <c r="I29" s="94" t="str">
        <f>2!Q43</f>
        <v>ne</v>
      </c>
      <c r="J29" s="96">
        <f>3!S43</f>
        <v>78</v>
      </c>
      <c r="K29" s="94" t="str">
        <f>3!T43</f>
        <v>ne</v>
      </c>
      <c r="L29" s="97">
        <f>SUM(F29:J29)</f>
        <v>245</v>
      </c>
      <c r="M29" s="184">
        <v>23</v>
      </c>
      <c r="N29" s="177"/>
      <c r="O29" s="122">
        <f>3!D43</f>
        <v>0</v>
      </c>
      <c r="P29" s="122">
        <f>1!D43+2!D43+3!G43</f>
        <v>8</v>
      </c>
      <c r="Q29" s="122">
        <f>1!E43+2!E43+3!E43+3!H43</f>
        <v>11</v>
      </c>
      <c r="R29" s="122">
        <f>1!F43+2!F43+3!F43+3!I43</f>
        <v>2</v>
      </c>
      <c r="T29" s="45" t="s">
        <v>191</v>
      </c>
      <c r="U29" s="45" t="s">
        <v>64</v>
      </c>
      <c r="V29" s="45" t="s">
        <v>41</v>
      </c>
    </row>
    <row r="30" spans="1:22" s="93" customFormat="1" ht="15.75">
      <c r="A30" s="187">
        <v>35</v>
      </c>
      <c r="B30" s="188" t="s">
        <v>28</v>
      </c>
      <c r="C30" s="189" t="s">
        <v>46</v>
      </c>
      <c r="D30" s="190" t="s">
        <v>47</v>
      </c>
      <c r="E30" s="191" t="s">
        <v>48</v>
      </c>
      <c r="F30" s="192">
        <f>1!P38</f>
        <v>95</v>
      </c>
      <c r="G30" s="187" t="str">
        <f>1!Q38</f>
        <v>I.</v>
      </c>
      <c r="H30" s="193">
        <f>2!P38</f>
        <v>73</v>
      </c>
      <c r="I30" s="187" t="str">
        <f>2!Q38</f>
        <v>ne</v>
      </c>
      <c r="J30" s="193">
        <f>3!S38</f>
        <v>76</v>
      </c>
      <c r="K30" s="187" t="str">
        <f>3!T38</f>
        <v>ne</v>
      </c>
      <c r="L30" s="194">
        <f>SUM(F30:J30)</f>
        <v>244</v>
      </c>
      <c r="M30" s="195">
        <v>24</v>
      </c>
      <c r="N30" s="196">
        <v>2</v>
      </c>
      <c r="O30" s="122">
        <f>3!D38</f>
        <v>0</v>
      </c>
      <c r="P30" s="122">
        <f>1!D38+2!D38+3!G38</f>
        <v>10</v>
      </c>
      <c r="Q30" s="122">
        <f>1!E38+2!E38+3!E38+3!H38</f>
        <v>3</v>
      </c>
      <c r="R30" s="122">
        <f>1!F38+2!F38+3!F38+3!I38</f>
        <v>9</v>
      </c>
      <c r="T30" s="93" t="s">
        <v>137</v>
      </c>
      <c r="U30" s="93" t="s">
        <v>85</v>
      </c>
      <c r="V30" s="93" t="s">
        <v>138</v>
      </c>
    </row>
    <row r="31" spans="1:22" s="93" customFormat="1" ht="15.75">
      <c r="A31" s="94">
        <v>65</v>
      </c>
      <c r="B31" s="7" t="s">
        <v>28</v>
      </c>
      <c r="C31" s="180" t="s">
        <v>39</v>
      </c>
      <c r="D31" s="181" t="s">
        <v>40</v>
      </c>
      <c r="E31" s="9" t="s">
        <v>41</v>
      </c>
      <c r="F31" s="95">
        <f>1!P68</f>
        <v>96</v>
      </c>
      <c r="G31" s="94" t="str">
        <f>1!Q68</f>
        <v>I.</v>
      </c>
      <c r="H31" s="96">
        <f>2!P68</f>
        <v>83</v>
      </c>
      <c r="I31" s="94" t="str">
        <f>2!Q68</f>
        <v>III.</v>
      </c>
      <c r="J31" s="96">
        <f>3!S68</f>
        <v>65</v>
      </c>
      <c r="K31" s="94" t="str">
        <f>3!T68</f>
        <v>ne</v>
      </c>
      <c r="L31" s="97">
        <f>SUM(F31:J31)</f>
        <v>244</v>
      </c>
      <c r="M31" s="184">
        <v>25</v>
      </c>
      <c r="N31" s="177"/>
      <c r="O31" s="122">
        <f>3!D68</f>
        <v>0</v>
      </c>
      <c r="P31" s="122">
        <f>1!D68+2!D68+3!G68</f>
        <v>8</v>
      </c>
      <c r="Q31" s="122">
        <f>1!E68+2!E68+3!E68+3!H68</f>
        <v>9</v>
      </c>
      <c r="R31" s="122">
        <f>1!F68+2!F68+3!F68+3!I68</f>
        <v>2</v>
      </c>
      <c r="T31" s="45" t="s">
        <v>120</v>
      </c>
      <c r="U31" s="45" t="s">
        <v>53</v>
      </c>
      <c r="V31" s="45" t="s">
        <v>41</v>
      </c>
    </row>
    <row r="32" spans="1:22" s="93" customFormat="1" ht="15.75">
      <c r="A32" s="187">
        <v>23</v>
      </c>
      <c r="B32" s="188" t="s">
        <v>28</v>
      </c>
      <c r="C32" s="189" t="s">
        <v>229</v>
      </c>
      <c r="D32" s="190" t="s">
        <v>230</v>
      </c>
      <c r="E32" s="191" t="s">
        <v>41</v>
      </c>
      <c r="F32" s="192">
        <f>1!P26</f>
        <v>93</v>
      </c>
      <c r="G32" s="187" t="str">
        <f>1!Q26</f>
        <v>II.</v>
      </c>
      <c r="H32" s="193">
        <f>2!P26</f>
        <v>87</v>
      </c>
      <c r="I32" s="187" t="str">
        <f>2!Q26</f>
        <v>II.</v>
      </c>
      <c r="J32" s="193">
        <f>3!S26</f>
        <v>63</v>
      </c>
      <c r="K32" s="187" t="str">
        <f>3!T26</f>
        <v>ne</v>
      </c>
      <c r="L32" s="194">
        <f>SUM(F32:J32)</f>
        <v>243</v>
      </c>
      <c r="M32" s="195">
        <v>26</v>
      </c>
      <c r="N32" s="196">
        <v>3</v>
      </c>
      <c r="O32" s="122">
        <f>3!D26</f>
        <v>1</v>
      </c>
      <c r="P32" s="122">
        <f>1!D26+2!D26+3!G26</f>
        <v>8</v>
      </c>
      <c r="Q32" s="122">
        <f>1!E26+2!E26+3!E26+3!H26</f>
        <v>10</v>
      </c>
      <c r="R32" s="122">
        <f>1!F26+2!F26+3!F26+3!I26</f>
        <v>4</v>
      </c>
      <c r="T32" s="45" t="s">
        <v>194</v>
      </c>
      <c r="U32" s="45" t="s">
        <v>92</v>
      </c>
      <c r="V32" s="45" t="s">
        <v>41</v>
      </c>
    </row>
    <row r="33" spans="1:22" s="93" customFormat="1" ht="15.75">
      <c r="A33" s="94">
        <v>52</v>
      </c>
      <c r="B33" s="7" t="s">
        <v>28</v>
      </c>
      <c r="C33" s="180" t="s">
        <v>97</v>
      </c>
      <c r="D33" s="181" t="s">
        <v>98</v>
      </c>
      <c r="E33" s="9" t="s">
        <v>41</v>
      </c>
      <c r="F33" s="95">
        <f>1!P55</f>
        <v>88</v>
      </c>
      <c r="G33" s="94" t="str">
        <f>1!Q55</f>
        <v>III.</v>
      </c>
      <c r="H33" s="96">
        <f>2!P55</f>
        <v>76</v>
      </c>
      <c r="I33" s="94" t="str">
        <f>2!Q55</f>
        <v>ne</v>
      </c>
      <c r="J33" s="96">
        <f>3!S55</f>
        <v>75</v>
      </c>
      <c r="K33" s="94" t="str">
        <f>3!T55</f>
        <v>ne</v>
      </c>
      <c r="L33" s="97">
        <f>SUM(F33:J33)</f>
        <v>239</v>
      </c>
      <c r="M33" s="184">
        <v>27</v>
      </c>
      <c r="N33" s="177"/>
      <c r="O33" s="122">
        <f>3!D55</f>
        <v>0</v>
      </c>
      <c r="P33" s="122">
        <f>1!D55+2!D55+3!G55</f>
        <v>4</v>
      </c>
      <c r="Q33" s="122">
        <f>1!E55+2!E55+3!E55+3!H55</f>
        <v>7</v>
      </c>
      <c r="R33" s="122">
        <f>1!F55+2!F55+3!F55+3!I55</f>
        <v>11</v>
      </c>
      <c r="T33" s="45" t="s">
        <v>195</v>
      </c>
      <c r="U33" s="45" t="s">
        <v>76</v>
      </c>
      <c r="V33" s="45" t="s">
        <v>157</v>
      </c>
    </row>
    <row r="34" spans="1:22" s="93" customFormat="1" ht="15.75">
      <c r="A34" s="94">
        <v>58</v>
      </c>
      <c r="B34" s="7" t="s">
        <v>28</v>
      </c>
      <c r="C34" s="180" t="s">
        <v>334</v>
      </c>
      <c r="D34" s="181" t="s">
        <v>131</v>
      </c>
      <c r="E34" s="9" t="s">
        <v>104</v>
      </c>
      <c r="F34" s="95">
        <f>1!P61</f>
        <v>90</v>
      </c>
      <c r="G34" s="94" t="str">
        <f>1!Q61</f>
        <v>II.</v>
      </c>
      <c r="H34" s="96">
        <f>2!P61</f>
        <v>75</v>
      </c>
      <c r="I34" s="94" t="str">
        <f>2!Q61</f>
        <v>ne</v>
      </c>
      <c r="J34" s="96">
        <f>3!S61</f>
        <v>72</v>
      </c>
      <c r="K34" s="94" t="str">
        <f>3!T61</f>
        <v>ne</v>
      </c>
      <c r="L34" s="97">
        <f>SUM(F34:J34)</f>
        <v>237</v>
      </c>
      <c r="M34" s="184">
        <v>28</v>
      </c>
      <c r="N34" s="177"/>
      <c r="O34" s="122">
        <f>3!D61</f>
        <v>0</v>
      </c>
      <c r="P34" s="122">
        <f>1!D61+2!D61+3!G61</f>
        <v>5</v>
      </c>
      <c r="Q34" s="122">
        <f>1!E61+2!E61+3!E61+3!H61</f>
        <v>5</v>
      </c>
      <c r="R34" s="122">
        <f>1!F61+2!F61+3!F61+3!I61</f>
        <v>9</v>
      </c>
      <c r="T34" s="45" t="s">
        <v>196</v>
      </c>
      <c r="U34" s="45" t="s">
        <v>197</v>
      </c>
      <c r="V34" s="45" t="s">
        <v>157</v>
      </c>
    </row>
    <row r="35" spans="1:22" s="93" customFormat="1" ht="15.75">
      <c r="A35" s="94">
        <v>17</v>
      </c>
      <c r="B35" s="7" t="s">
        <v>28</v>
      </c>
      <c r="C35" s="180" t="s">
        <v>88</v>
      </c>
      <c r="D35" s="181" t="s">
        <v>89</v>
      </c>
      <c r="E35" s="9" t="s">
        <v>90</v>
      </c>
      <c r="F35" s="95">
        <f>1!P20</f>
        <v>88</v>
      </c>
      <c r="G35" s="94" t="str">
        <f>1!Q20</f>
        <v>III.</v>
      </c>
      <c r="H35" s="96">
        <f>2!P20</f>
        <v>76</v>
      </c>
      <c r="I35" s="94" t="str">
        <f>2!Q20</f>
        <v>ne</v>
      </c>
      <c r="J35" s="96">
        <f>3!S20</f>
        <v>72</v>
      </c>
      <c r="K35" s="94" t="str">
        <f>3!T20</f>
        <v>ne</v>
      </c>
      <c r="L35" s="97">
        <f>SUM(F35:J35)</f>
        <v>236</v>
      </c>
      <c r="M35" s="184">
        <v>29</v>
      </c>
      <c r="N35" s="177"/>
      <c r="O35" s="122">
        <f>3!D20</f>
        <v>0</v>
      </c>
      <c r="P35" s="122">
        <f>1!D20+2!D20+3!G20</f>
        <v>3</v>
      </c>
      <c r="Q35" s="122">
        <f>1!E20+2!E20+3!E20+3!H20</f>
        <v>9</v>
      </c>
      <c r="R35" s="122">
        <f>1!F20+2!F20+3!F20+3!I20</f>
        <v>6</v>
      </c>
      <c r="T35" s="45" t="s">
        <v>196</v>
      </c>
      <c r="U35" s="45" t="s">
        <v>68</v>
      </c>
      <c r="V35" s="45" t="s">
        <v>198</v>
      </c>
    </row>
    <row r="36" spans="1:22" s="93" customFormat="1" ht="15.75">
      <c r="A36" s="94">
        <v>14</v>
      </c>
      <c r="B36" s="7" t="s">
        <v>28</v>
      </c>
      <c r="C36" s="180" t="s">
        <v>206</v>
      </c>
      <c r="D36" s="181" t="s">
        <v>76</v>
      </c>
      <c r="E36" s="9" t="s">
        <v>48</v>
      </c>
      <c r="F36" s="95">
        <f>1!P17</f>
        <v>94</v>
      </c>
      <c r="G36" s="94" t="str">
        <f>1!Q17</f>
        <v>I.</v>
      </c>
      <c r="H36" s="96">
        <f>2!P17</f>
        <v>69</v>
      </c>
      <c r="I36" s="94" t="str">
        <f>2!Q17</f>
        <v>ne</v>
      </c>
      <c r="J36" s="96">
        <f>3!S17</f>
        <v>71</v>
      </c>
      <c r="K36" s="94" t="str">
        <f>3!T17</f>
        <v>ne</v>
      </c>
      <c r="L36" s="97">
        <f>SUM(F36:J36)</f>
        <v>234</v>
      </c>
      <c r="M36" s="184">
        <v>30</v>
      </c>
      <c r="N36" s="177"/>
      <c r="O36" s="122">
        <f>3!D17</f>
        <v>0</v>
      </c>
      <c r="P36" s="122">
        <f>1!D17+2!D17+3!G17</f>
        <v>5</v>
      </c>
      <c r="Q36" s="122">
        <f>1!E17+2!E17+3!E17+3!H17</f>
        <v>11</v>
      </c>
      <c r="R36" s="122">
        <f>1!F17+2!F17+3!F17+3!I17</f>
        <v>4</v>
      </c>
      <c r="T36" s="45" t="s">
        <v>199</v>
      </c>
      <c r="U36" s="45" t="s">
        <v>53</v>
      </c>
      <c r="V36" s="45" t="s">
        <v>41</v>
      </c>
    </row>
    <row r="37" spans="1:22" s="93" customFormat="1" ht="15.75">
      <c r="A37" s="94">
        <v>28</v>
      </c>
      <c r="B37" s="7" t="s">
        <v>28</v>
      </c>
      <c r="C37" s="180" t="s">
        <v>371</v>
      </c>
      <c r="D37" s="181" t="s">
        <v>197</v>
      </c>
      <c r="E37" s="9" t="s">
        <v>372</v>
      </c>
      <c r="F37" s="95">
        <f>1!P31</f>
        <v>93</v>
      </c>
      <c r="G37" s="94" t="str">
        <f>1!Q31</f>
        <v>II.</v>
      </c>
      <c r="H37" s="96">
        <f>2!P31</f>
        <v>82</v>
      </c>
      <c r="I37" s="94" t="str">
        <f>2!Q31</f>
        <v>III.</v>
      </c>
      <c r="J37" s="96">
        <f>3!S31</f>
        <v>58</v>
      </c>
      <c r="K37" s="94" t="str">
        <f>3!T31</f>
        <v>ne</v>
      </c>
      <c r="L37" s="97">
        <f>SUM(F37:J37)</f>
        <v>233</v>
      </c>
      <c r="M37" s="184">
        <v>31</v>
      </c>
      <c r="N37" s="177"/>
      <c r="O37" s="122">
        <f>3!D31</f>
        <v>1</v>
      </c>
      <c r="P37" s="122">
        <f>1!D31+2!D31+3!G31</f>
        <v>7</v>
      </c>
      <c r="Q37" s="122">
        <f>1!E31+2!E31+3!E31+3!H31</f>
        <v>10</v>
      </c>
      <c r="R37" s="122">
        <f>1!F31+2!F31+3!F31+3!I31</f>
        <v>6</v>
      </c>
      <c r="T37" s="45" t="s">
        <v>200</v>
      </c>
      <c r="U37" s="45" t="s">
        <v>201</v>
      </c>
      <c r="V37" s="45" t="s">
        <v>41</v>
      </c>
    </row>
    <row r="38" spans="1:22" s="93" customFormat="1" ht="15.75">
      <c r="A38" s="94">
        <v>4</v>
      </c>
      <c r="B38" s="7" t="s">
        <v>28</v>
      </c>
      <c r="C38" s="180" t="s">
        <v>185</v>
      </c>
      <c r="D38" s="181" t="s">
        <v>68</v>
      </c>
      <c r="E38" s="9" t="s">
        <v>86</v>
      </c>
      <c r="F38" s="95">
        <f>1!P7</f>
        <v>88</v>
      </c>
      <c r="G38" s="94" t="str">
        <f>1!Q7</f>
        <v>III.</v>
      </c>
      <c r="H38" s="96">
        <f>2!P7</f>
        <v>73</v>
      </c>
      <c r="I38" s="94" t="str">
        <f>2!Q7</f>
        <v>ne</v>
      </c>
      <c r="J38" s="96">
        <f>3!S7</f>
        <v>71</v>
      </c>
      <c r="K38" s="94" t="str">
        <f>3!T7</f>
        <v>ne</v>
      </c>
      <c r="L38" s="97">
        <f>SUM(F38:J38)</f>
        <v>232</v>
      </c>
      <c r="M38" s="184">
        <v>32</v>
      </c>
      <c r="N38" s="177"/>
      <c r="O38" s="122">
        <f>3!D7</f>
        <v>3</v>
      </c>
      <c r="P38" s="122">
        <f>1!D7+2!D7+3!G7</f>
        <v>4</v>
      </c>
      <c r="Q38" s="122">
        <f>1!E7+2!E7+3!E7+3!H7</f>
        <v>5</v>
      </c>
      <c r="R38" s="122">
        <f>1!F7+2!F7+3!F7+3!I7</f>
        <v>7</v>
      </c>
      <c r="T38" s="45" t="s">
        <v>144</v>
      </c>
      <c r="U38" s="45" t="s">
        <v>73</v>
      </c>
      <c r="V38" s="45" t="s">
        <v>86</v>
      </c>
    </row>
    <row r="39" spans="1:22" s="93" customFormat="1" ht="15.75">
      <c r="A39" s="94">
        <v>8</v>
      </c>
      <c r="B39" s="7" t="s">
        <v>28</v>
      </c>
      <c r="C39" s="180" t="s">
        <v>120</v>
      </c>
      <c r="D39" s="181" t="s">
        <v>53</v>
      </c>
      <c r="E39" s="9" t="s">
        <v>41</v>
      </c>
      <c r="F39" s="95">
        <f>1!P11</f>
        <v>94</v>
      </c>
      <c r="G39" s="94" t="str">
        <f>1!Q11</f>
        <v>I.</v>
      </c>
      <c r="H39" s="96">
        <f>2!P11</f>
        <v>56</v>
      </c>
      <c r="I39" s="94" t="str">
        <f>2!Q11</f>
        <v>ne</v>
      </c>
      <c r="J39" s="96">
        <f>3!S11</f>
        <v>81</v>
      </c>
      <c r="K39" s="94" t="str">
        <f>3!T11</f>
        <v>III.</v>
      </c>
      <c r="L39" s="97">
        <f>SUM(F39:J39)</f>
        <v>231</v>
      </c>
      <c r="M39" s="184">
        <v>33</v>
      </c>
      <c r="N39" s="177"/>
      <c r="O39" s="122">
        <f>3!D11</f>
        <v>0</v>
      </c>
      <c r="P39" s="122">
        <f>1!D11+2!D11+3!G11</f>
        <v>8</v>
      </c>
      <c r="Q39" s="122">
        <f>1!E11+2!E11+3!E11+3!H11</f>
        <v>4</v>
      </c>
      <c r="R39" s="122">
        <f>1!F11+2!F11+3!F11+3!I11</f>
        <v>8</v>
      </c>
      <c r="T39" s="45" t="s">
        <v>144</v>
      </c>
      <c r="U39" s="45" t="s">
        <v>202</v>
      </c>
      <c r="V39" s="45" t="s">
        <v>190</v>
      </c>
    </row>
    <row r="40" spans="1:22" s="93" customFormat="1" ht="15.75">
      <c r="A40" s="94">
        <v>42</v>
      </c>
      <c r="B40" s="7" t="s">
        <v>28</v>
      </c>
      <c r="C40" s="180" t="s">
        <v>94</v>
      </c>
      <c r="D40" s="181" t="s">
        <v>95</v>
      </c>
      <c r="E40" s="9" t="s">
        <v>96</v>
      </c>
      <c r="F40" s="95">
        <f>1!P45</f>
        <v>91</v>
      </c>
      <c r="G40" s="94" t="str">
        <f>1!Q45</f>
        <v>II.</v>
      </c>
      <c r="H40" s="96">
        <f>2!P45</f>
        <v>86</v>
      </c>
      <c r="I40" s="94" t="str">
        <f>2!Q45</f>
        <v>II.</v>
      </c>
      <c r="J40" s="96">
        <f>3!S45</f>
        <v>54</v>
      </c>
      <c r="K40" s="94" t="str">
        <f>3!T45</f>
        <v>ne</v>
      </c>
      <c r="L40" s="97">
        <f>SUM(F40:J40)</f>
        <v>231</v>
      </c>
      <c r="M40" s="184">
        <v>34</v>
      </c>
      <c r="N40" s="177"/>
      <c r="O40" s="122">
        <f>3!D45</f>
        <v>0</v>
      </c>
      <c r="P40" s="122">
        <f>1!D45+2!D45+3!G45</f>
        <v>6</v>
      </c>
      <c r="Q40" s="122">
        <f>1!E45+2!E45+3!E45+3!H45</f>
        <v>9</v>
      </c>
      <c r="R40" s="122">
        <f>1!F45+2!F45+3!F45+3!I45</f>
        <v>7</v>
      </c>
      <c r="T40" s="93" t="s">
        <v>144</v>
      </c>
      <c r="U40" s="93" t="s">
        <v>64</v>
      </c>
      <c r="V40" s="93" t="s">
        <v>145</v>
      </c>
    </row>
    <row r="41" spans="1:22" s="93" customFormat="1" ht="15.75">
      <c r="A41" s="94">
        <v>44</v>
      </c>
      <c r="B41" s="7" t="s">
        <v>28</v>
      </c>
      <c r="C41" s="180" t="s">
        <v>132</v>
      </c>
      <c r="D41" s="181" t="s">
        <v>133</v>
      </c>
      <c r="E41" s="9" t="s">
        <v>41</v>
      </c>
      <c r="F41" s="95">
        <f>1!P47</f>
        <v>95</v>
      </c>
      <c r="G41" s="94" t="str">
        <f>1!Q47</f>
        <v>I.</v>
      </c>
      <c r="H41" s="96">
        <f>2!P47</f>
        <v>77</v>
      </c>
      <c r="I41" s="94" t="str">
        <f>2!Q47</f>
        <v>ne</v>
      </c>
      <c r="J41" s="96">
        <f>3!S47</f>
        <v>56</v>
      </c>
      <c r="K41" s="94" t="str">
        <f>3!T47</f>
        <v>ne</v>
      </c>
      <c r="L41" s="97">
        <f>SUM(F41:J41)</f>
        <v>228</v>
      </c>
      <c r="M41" s="184">
        <v>35</v>
      </c>
      <c r="N41" s="177"/>
      <c r="O41" s="122">
        <f>3!D47</f>
        <v>0</v>
      </c>
      <c r="P41" s="122">
        <f>1!D47+2!D47+3!G47</f>
        <v>6</v>
      </c>
      <c r="Q41" s="122">
        <f>1!E47+2!E47+3!E47+3!H47</f>
        <v>7</v>
      </c>
      <c r="R41" s="122">
        <f>1!F47+2!F47+3!F47+3!I47</f>
        <v>6</v>
      </c>
      <c r="T41" s="93" t="s">
        <v>80</v>
      </c>
      <c r="U41" s="93" t="s">
        <v>53</v>
      </c>
      <c r="V41" s="93" t="s">
        <v>78</v>
      </c>
    </row>
    <row r="42" spans="1:22" s="93" customFormat="1" ht="15.75">
      <c r="A42" s="94">
        <v>45</v>
      </c>
      <c r="B42" s="7" t="s">
        <v>28</v>
      </c>
      <c r="C42" s="180" t="s">
        <v>67</v>
      </c>
      <c r="D42" s="181" t="s">
        <v>68</v>
      </c>
      <c r="E42" s="9" t="s">
        <v>60</v>
      </c>
      <c r="F42" s="95">
        <f>1!P48</f>
        <v>88</v>
      </c>
      <c r="G42" s="94" t="str">
        <f>1!Q48</f>
        <v>III.</v>
      </c>
      <c r="H42" s="96">
        <f>2!P48</f>
        <v>67</v>
      </c>
      <c r="I42" s="94" t="str">
        <f>2!Q48</f>
        <v>ne</v>
      </c>
      <c r="J42" s="96">
        <f>3!S48</f>
        <v>71</v>
      </c>
      <c r="K42" s="94" t="str">
        <f>3!T48</f>
        <v>ne</v>
      </c>
      <c r="L42" s="97">
        <f>SUM(F42:J42)</f>
        <v>226</v>
      </c>
      <c r="M42" s="184">
        <v>36</v>
      </c>
      <c r="N42" s="177"/>
      <c r="O42" s="122">
        <f>3!D48</f>
        <v>0</v>
      </c>
      <c r="P42" s="122">
        <f>1!D48+2!D48+3!G48</f>
        <v>2</v>
      </c>
      <c r="Q42" s="122">
        <f>1!E48+2!E48+3!E48+3!H48</f>
        <v>11</v>
      </c>
      <c r="R42" s="122">
        <f>1!F48+2!F48+3!F48+3!I48</f>
        <v>6</v>
      </c>
      <c r="T42" s="93" t="s">
        <v>81</v>
      </c>
      <c r="U42" s="93" t="s">
        <v>53</v>
      </c>
      <c r="V42" s="93" t="s">
        <v>78</v>
      </c>
    </row>
    <row r="43" spans="1:22" s="93" customFormat="1" ht="15.75">
      <c r="A43" s="94">
        <v>11</v>
      </c>
      <c r="B43" s="7" t="s">
        <v>28</v>
      </c>
      <c r="C43" s="180" t="s">
        <v>87</v>
      </c>
      <c r="D43" s="181" t="s">
        <v>56</v>
      </c>
      <c r="E43" s="9" t="s">
        <v>86</v>
      </c>
      <c r="F43" s="95">
        <f>1!P14</f>
        <v>90</v>
      </c>
      <c r="G43" s="94" t="str">
        <f>1!Q14</f>
        <v>II.</v>
      </c>
      <c r="H43" s="96">
        <f>2!P14</f>
        <v>76</v>
      </c>
      <c r="I43" s="94" t="str">
        <f>2!Q14</f>
        <v>ne</v>
      </c>
      <c r="J43" s="96">
        <f>3!S14</f>
        <v>55</v>
      </c>
      <c r="K43" s="94" t="str">
        <f>3!T14</f>
        <v>ne</v>
      </c>
      <c r="L43" s="97">
        <f>SUM(F43:J43)</f>
        <v>221</v>
      </c>
      <c r="M43" s="184">
        <v>37</v>
      </c>
      <c r="N43" s="177"/>
      <c r="O43" s="122">
        <f>3!D14</f>
        <v>0</v>
      </c>
      <c r="P43" s="122">
        <f>1!D14+2!D14+3!G14</f>
        <v>4</v>
      </c>
      <c r="Q43" s="122">
        <f>1!E14+2!E14+3!E14+3!H14</f>
        <v>9</v>
      </c>
      <c r="R43" s="122">
        <f>1!F14+2!F14+3!F14+3!I14</f>
        <v>6</v>
      </c>
      <c r="T43" s="93" t="s">
        <v>79</v>
      </c>
      <c r="U43" s="93" t="s">
        <v>53</v>
      </c>
      <c r="V43" s="93" t="s">
        <v>78</v>
      </c>
    </row>
    <row r="44" spans="1:22" s="93" customFormat="1" ht="15.75">
      <c r="A44" s="94">
        <v>12</v>
      </c>
      <c r="B44" s="7" t="s">
        <v>28</v>
      </c>
      <c r="C44" s="180" t="s">
        <v>203</v>
      </c>
      <c r="D44" s="181" t="s">
        <v>56</v>
      </c>
      <c r="E44" s="9" t="s">
        <v>41</v>
      </c>
      <c r="F44" s="95">
        <f>1!P15</f>
        <v>79</v>
      </c>
      <c r="G44" s="94" t="str">
        <f>1!Q15</f>
        <v>ne</v>
      </c>
      <c r="H44" s="96">
        <f>2!P15</f>
        <v>70</v>
      </c>
      <c r="I44" s="94" t="str">
        <f>2!Q15</f>
        <v>ne</v>
      </c>
      <c r="J44" s="96">
        <f>3!S15</f>
        <v>71</v>
      </c>
      <c r="K44" s="94" t="str">
        <f>3!T15</f>
        <v>ne</v>
      </c>
      <c r="L44" s="97">
        <f>SUM(F44:J44)</f>
        <v>220</v>
      </c>
      <c r="M44" s="184">
        <v>38</v>
      </c>
      <c r="N44" s="177"/>
      <c r="O44" s="122">
        <f>3!D15</f>
        <v>0</v>
      </c>
      <c r="P44" s="122">
        <f>1!D15+2!D15+3!G15</f>
        <v>4</v>
      </c>
      <c r="Q44" s="122">
        <f>1!E15+2!E15+3!E15+3!H15</f>
        <v>2</v>
      </c>
      <c r="R44" s="122">
        <f>1!F15+2!F15+3!F15+3!I15</f>
        <v>7</v>
      </c>
      <c r="T44" s="93" t="s">
        <v>49</v>
      </c>
      <c r="U44" s="93" t="s">
        <v>51</v>
      </c>
      <c r="V44" s="93" t="s">
        <v>50</v>
      </c>
    </row>
    <row r="45" spans="1:22" s="93" customFormat="1" ht="15.75">
      <c r="A45" s="94">
        <v>27</v>
      </c>
      <c r="B45" s="7" t="s">
        <v>28</v>
      </c>
      <c r="C45" s="180" t="s">
        <v>365</v>
      </c>
      <c r="D45" s="181" t="s">
        <v>366</v>
      </c>
      <c r="E45" s="9" t="s">
        <v>367</v>
      </c>
      <c r="F45" s="95">
        <f>1!P30</f>
        <v>90</v>
      </c>
      <c r="G45" s="94" t="str">
        <f>1!Q30</f>
        <v>II.</v>
      </c>
      <c r="H45" s="96">
        <f>2!P30</f>
        <v>54</v>
      </c>
      <c r="I45" s="94" t="str">
        <f>2!Q30</f>
        <v>ne</v>
      </c>
      <c r="J45" s="96">
        <f>3!S30</f>
        <v>74</v>
      </c>
      <c r="K45" s="94" t="str">
        <f>3!T30</f>
        <v>ne</v>
      </c>
      <c r="L45" s="97">
        <f>SUM(F45:J45)</f>
        <v>218</v>
      </c>
      <c r="M45" s="184">
        <v>39</v>
      </c>
      <c r="N45" s="177"/>
      <c r="O45" s="122">
        <f>3!D30</f>
        <v>1</v>
      </c>
      <c r="P45" s="122">
        <f>1!D30+2!D30+3!G30</f>
        <v>8</v>
      </c>
      <c r="Q45" s="122">
        <f>1!E30+2!E30+3!E30+3!H30</f>
        <v>1</v>
      </c>
      <c r="R45" s="122">
        <f>1!F30+2!F30+3!F30+3!I30</f>
        <v>2</v>
      </c>
      <c r="T45" s="93" t="s">
        <v>87</v>
      </c>
      <c r="U45" s="93" t="s">
        <v>56</v>
      </c>
      <c r="V45" s="93" t="s">
        <v>86</v>
      </c>
    </row>
    <row r="46" spans="1:22" s="93" customFormat="1" ht="15.75">
      <c r="A46" s="187">
        <v>31</v>
      </c>
      <c r="B46" s="188" t="s">
        <v>28</v>
      </c>
      <c r="C46" s="189" t="s">
        <v>134</v>
      </c>
      <c r="D46" s="190" t="s">
        <v>135</v>
      </c>
      <c r="E46" s="191" t="s">
        <v>125</v>
      </c>
      <c r="F46" s="192">
        <f>1!P34</f>
        <v>79</v>
      </c>
      <c r="G46" s="187" t="str">
        <f>1!Q34</f>
        <v>ne</v>
      </c>
      <c r="H46" s="193">
        <f>2!P34</f>
        <v>57</v>
      </c>
      <c r="I46" s="187" t="str">
        <f>2!Q34</f>
        <v>ne</v>
      </c>
      <c r="J46" s="193">
        <f>3!S34</f>
        <v>82</v>
      </c>
      <c r="K46" s="187" t="str">
        <f>3!T34</f>
        <v>III.</v>
      </c>
      <c r="L46" s="194">
        <f>SUM(F46:J46)</f>
        <v>218</v>
      </c>
      <c r="M46" s="195">
        <v>40</v>
      </c>
      <c r="N46" s="196">
        <v>4</v>
      </c>
      <c r="O46" s="122">
        <f>3!D34</f>
        <v>0</v>
      </c>
      <c r="P46" s="122">
        <f>1!D34+2!D34+3!G34</f>
        <v>3</v>
      </c>
      <c r="Q46" s="122">
        <f>1!E34+2!E34+3!E34+3!H34</f>
        <v>7</v>
      </c>
      <c r="R46" s="122">
        <f>1!F34+2!F34+3!F34+3!I34</f>
        <v>5</v>
      </c>
      <c r="T46" s="93" t="s">
        <v>87</v>
      </c>
      <c r="U46" s="93" t="s">
        <v>45</v>
      </c>
      <c r="V46" s="93" t="s">
        <v>140</v>
      </c>
    </row>
    <row r="47" spans="1:22" s="93" customFormat="1" ht="15.75">
      <c r="A47" s="94">
        <v>2</v>
      </c>
      <c r="B47" s="7" t="s">
        <v>28</v>
      </c>
      <c r="C47" s="180" t="s">
        <v>105</v>
      </c>
      <c r="D47" s="181" t="s">
        <v>68</v>
      </c>
      <c r="E47" s="9" t="s">
        <v>104</v>
      </c>
      <c r="F47" s="95">
        <f>1!P5</f>
        <v>71</v>
      </c>
      <c r="G47" s="94" t="str">
        <f>1!Q5</f>
        <v>ne</v>
      </c>
      <c r="H47" s="96">
        <f>2!P5</f>
        <v>72</v>
      </c>
      <c r="I47" s="94" t="str">
        <f>2!Q5</f>
        <v>ne</v>
      </c>
      <c r="J47" s="96">
        <f>3!S5</f>
        <v>72</v>
      </c>
      <c r="K47" s="94" t="str">
        <f>3!T5</f>
        <v>ne</v>
      </c>
      <c r="L47" s="97">
        <f>SUM(F47:J47)</f>
        <v>215</v>
      </c>
      <c r="M47" s="184">
        <v>41</v>
      </c>
      <c r="N47" s="177"/>
      <c r="O47" s="122">
        <f>3!D5</f>
        <v>0</v>
      </c>
      <c r="P47" s="122">
        <f>1!D5+2!D5+3!G5</f>
        <v>2</v>
      </c>
      <c r="Q47" s="122">
        <f>1!E5+2!E5+3!E5+3!H5</f>
        <v>5</v>
      </c>
      <c r="R47" s="122">
        <f>1!F5+2!F5+3!F5+3!I5</f>
        <v>8</v>
      </c>
      <c r="T47" s="45" t="s">
        <v>203</v>
      </c>
      <c r="U47" s="45" t="s">
        <v>56</v>
      </c>
      <c r="V47" s="45" t="s">
        <v>41</v>
      </c>
    </row>
    <row r="48" spans="1:22" s="93" customFormat="1" ht="15.75">
      <c r="A48" s="94">
        <v>47</v>
      </c>
      <c r="B48" s="7" t="s">
        <v>28</v>
      </c>
      <c r="C48" s="180" t="s">
        <v>304</v>
      </c>
      <c r="D48" s="181" t="s">
        <v>208</v>
      </c>
      <c r="E48" s="9" t="s">
        <v>48</v>
      </c>
      <c r="F48" s="95">
        <f>1!P50</f>
        <v>87</v>
      </c>
      <c r="G48" s="94" t="str">
        <f>1!Q50</f>
        <v>III.</v>
      </c>
      <c r="H48" s="96">
        <f>2!P50</f>
        <v>73</v>
      </c>
      <c r="I48" s="94" t="str">
        <f>2!Q50</f>
        <v>ne</v>
      </c>
      <c r="J48" s="96">
        <f>3!S50</f>
        <v>51</v>
      </c>
      <c r="K48" s="94" t="str">
        <f>3!T50</f>
        <v>ne</v>
      </c>
      <c r="L48" s="97">
        <f>SUM(F48:J48)</f>
        <v>211</v>
      </c>
      <c r="M48" s="184">
        <v>42</v>
      </c>
      <c r="N48" s="177"/>
      <c r="O48" s="122">
        <f>3!D50</f>
        <v>0</v>
      </c>
      <c r="P48" s="122">
        <f>1!D50+2!D50+3!G50</f>
        <v>2</v>
      </c>
      <c r="Q48" s="122">
        <f>1!E50+2!E50+3!E50+3!H50</f>
        <v>8</v>
      </c>
      <c r="R48" s="122">
        <f>1!F50+2!F50+3!F50+3!I50</f>
        <v>11</v>
      </c>
      <c r="T48" s="45" t="s">
        <v>203</v>
      </c>
      <c r="U48" s="45" t="s">
        <v>45</v>
      </c>
      <c r="V48" s="45" t="s">
        <v>174</v>
      </c>
    </row>
    <row r="49" spans="1:22" s="93" customFormat="1" ht="15.75">
      <c r="A49" s="94">
        <v>26</v>
      </c>
      <c r="B49" s="7" t="s">
        <v>28</v>
      </c>
      <c r="C49" s="180" t="s">
        <v>112</v>
      </c>
      <c r="D49" s="181" t="s">
        <v>113</v>
      </c>
      <c r="E49" s="9" t="s">
        <v>111</v>
      </c>
      <c r="F49" s="95">
        <f>1!P29</f>
        <v>77</v>
      </c>
      <c r="G49" s="94" t="str">
        <f>1!Q29</f>
        <v>ne</v>
      </c>
      <c r="H49" s="96">
        <f>2!P29</f>
        <v>71</v>
      </c>
      <c r="I49" s="94" t="str">
        <f>2!Q29</f>
        <v>ne</v>
      </c>
      <c r="J49" s="96">
        <f>3!S29</f>
        <v>57</v>
      </c>
      <c r="K49" s="94" t="str">
        <f>3!T29</f>
        <v>ne</v>
      </c>
      <c r="L49" s="97">
        <f>SUM(F49:J49)</f>
        <v>205</v>
      </c>
      <c r="M49" s="184">
        <v>43</v>
      </c>
      <c r="N49" s="177"/>
      <c r="O49" s="122">
        <f>3!D29</f>
        <v>0</v>
      </c>
      <c r="P49" s="122">
        <f>1!D29+2!D29+3!G29</f>
        <v>2</v>
      </c>
      <c r="Q49" s="122">
        <f>1!E29+2!E29+3!E29+3!H29</f>
        <v>9</v>
      </c>
      <c r="R49" s="122">
        <f>1!F29+2!F29+3!F29+3!I29</f>
        <v>6</v>
      </c>
      <c r="T49" s="93" t="s">
        <v>116</v>
      </c>
      <c r="U49" s="93" t="s">
        <v>117</v>
      </c>
      <c r="V49" s="93" t="s">
        <v>115</v>
      </c>
    </row>
    <row r="50" spans="1:22" s="93" customFormat="1" ht="15.75">
      <c r="A50" s="94">
        <v>25</v>
      </c>
      <c r="B50" s="7" t="s">
        <v>28</v>
      </c>
      <c r="C50" s="180" t="s">
        <v>234</v>
      </c>
      <c r="D50" s="181" t="s">
        <v>76</v>
      </c>
      <c r="E50" s="9" t="s">
        <v>41</v>
      </c>
      <c r="F50" s="95">
        <f>1!P28</f>
        <v>93</v>
      </c>
      <c r="G50" s="94" t="str">
        <f>1!Q28</f>
        <v>II.</v>
      </c>
      <c r="H50" s="96">
        <f>2!P28</f>
        <v>80</v>
      </c>
      <c r="I50" s="94" t="str">
        <f>2!Q28</f>
        <v>III.</v>
      </c>
      <c r="J50" s="96">
        <f>3!S28</f>
        <v>31</v>
      </c>
      <c r="K50" s="94" t="str">
        <f>3!T28</f>
        <v>ne</v>
      </c>
      <c r="L50" s="97">
        <f>SUM(F50:J50)</f>
        <v>204</v>
      </c>
      <c r="M50" s="184">
        <v>44</v>
      </c>
      <c r="N50" s="177"/>
      <c r="O50" s="122">
        <f>3!D28</f>
        <v>0</v>
      </c>
      <c r="P50" s="122">
        <f>1!D28+2!D28+3!G28</f>
        <v>8</v>
      </c>
      <c r="Q50" s="122">
        <f>1!E28+2!E28+3!E28+3!H28</f>
        <v>7</v>
      </c>
      <c r="R50" s="122">
        <f>1!F28+2!F28+3!F28+3!I28</f>
        <v>3</v>
      </c>
      <c r="T50" s="45" t="s">
        <v>204</v>
      </c>
      <c r="U50" s="45" t="s">
        <v>76</v>
      </c>
      <c r="V50" s="45" t="s">
        <v>205</v>
      </c>
    </row>
    <row r="51" spans="1:22" s="93" customFormat="1" ht="15.75">
      <c r="A51" s="187">
        <v>1</v>
      </c>
      <c r="B51" s="188" t="s">
        <v>28</v>
      </c>
      <c r="C51" s="189" t="s">
        <v>368</v>
      </c>
      <c r="D51" s="190" t="s">
        <v>369</v>
      </c>
      <c r="E51" s="191" t="s">
        <v>125</v>
      </c>
      <c r="F51" s="192">
        <f>1!P4</f>
        <v>82</v>
      </c>
      <c r="G51" s="187" t="str">
        <f>1!Q4</f>
        <v>ne</v>
      </c>
      <c r="H51" s="193">
        <f>2!P4</f>
        <v>70</v>
      </c>
      <c r="I51" s="187" t="str">
        <f>2!Q4</f>
        <v>ne</v>
      </c>
      <c r="J51" s="193">
        <f>3!S4</f>
        <v>37</v>
      </c>
      <c r="K51" s="187" t="str">
        <f>3!T4</f>
        <v>ne</v>
      </c>
      <c r="L51" s="194">
        <f>SUM(F51:J51)</f>
        <v>189</v>
      </c>
      <c r="M51" s="195">
        <v>45</v>
      </c>
      <c r="N51" s="196">
        <v>5</v>
      </c>
      <c r="O51" s="122">
        <f>3!D4</f>
        <v>0</v>
      </c>
      <c r="P51" s="122">
        <f>1!D4+2!D4+3!G4</f>
        <v>2</v>
      </c>
      <c r="Q51" s="122">
        <f>1!E4+2!E4+3!E4+3!H4</f>
        <v>6</v>
      </c>
      <c r="R51" s="122">
        <f>1!F4+2!F4+3!F4+3!I4</f>
        <v>5</v>
      </c>
      <c r="T51" s="45" t="s">
        <v>204</v>
      </c>
      <c r="U51" s="45" t="s">
        <v>76</v>
      </c>
      <c r="V51" s="45" t="s">
        <v>48</v>
      </c>
    </row>
    <row r="52" spans="1:22" s="93" customFormat="1" ht="15.75">
      <c r="A52" s="94">
        <v>63</v>
      </c>
      <c r="B52" s="7" t="s">
        <v>28</v>
      </c>
      <c r="C52" s="180" t="s">
        <v>107</v>
      </c>
      <c r="D52" s="181" t="s">
        <v>108</v>
      </c>
      <c r="E52" s="9" t="s">
        <v>104</v>
      </c>
      <c r="F52" s="95">
        <f>1!P66</f>
        <v>76</v>
      </c>
      <c r="G52" s="94" t="str">
        <f>1!Q66</f>
        <v>ne</v>
      </c>
      <c r="H52" s="96">
        <f>2!P66</f>
        <v>47</v>
      </c>
      <c r="I52" s="94" t="str">
        <f>2!Q66</f>
        <v>ne</v>
      </c>
      <c r="J52" s="96">
        <f>3!S66</f>
        <v>53</v>
      </c>
      <c r="K52" s="94" t="str">
        <f>3!T66</f>
        <v>ne</v>
      </c>
      <c r="L52" s="97">
        <f>SUM(F52:J52)</f>
        <v>176</v>
      </c>
      <c r="M52" s="184">
        <v>46</v>
      </c>
      <c r="N52" s="177"/>
      <c r="O52" s="122">
        <f>3!D66</f>
        <v>0</v>
      </c>
      <c r="P52" s="122">
        <f>1!D66+2!D66+3!G66</f>
        <v>2</v>
      </c>
      <c r="Q52" s="122">
        <f>1!E66+2!E66+3!E66+3!H66</f>
        <v>4</v>
      </c>
      <c r="R52" s="122">
        <f>1!F66+2!F66+3!F66+3!I66</f>
        <v>7</v>
      </c>
      <c r="T52" s="45" t="s">
        <v>206</v>
      </c>
      <c r="U52" s="45" t="s">
        <v>76</v>
      </c>
      <c r="V52" s="45" t="s">
        <v>48</v>
      </c>
    </row>
    <row r="53" spans="1:22" s="93" customFormat="1" ht="15.75">
      <c r="A53" s="94">
        <v>9</v>
      </c>
      <c r="B53" s="7" t="s">
        <v>28</v>
      </c>
      <c r="C53" s="180" t="s">
        <v>144</v>
      </c>
      <c r="D53" s="181" t="s">
        <v>64</v>
      </c>
      <c r="E53" s="9" t="s">
        <v>145</v>
      </c>
      <c r="F53" s="95">
        <f>1!P12</f>
        <v>92</v>
      </c>
      <c r="G53" s="94" t="str">
        <f>1!Q12</f>
        <v>II.</v>
      </c>
      <c r="H53" s="96">
        <f>2!P12</f>
        <v>82</v>
      </c>
      <c r="I53" s="94" t="str">
        <f>2!Q12</f>
        <v>III.</v>
      </c>
      <c r="J53" s="96">
        <f>3!S12</f>
        <v>0</v>
      </c>
      <c r="K53" s="94" t="str">
        <f>3!T12</f>
        <v>ne</v>
      </c>
      <c r="L53" s="97">
        <f>SUM(F53:J53)</f>
        <v>174</v>
      </c>
      <c r="M53" s="184">
        <v>47</v>
      </c>
      <c r="N53" s="177"/>
      <c r="O53" s="122">
        <f>3!D12</f>
        <v>0</v>
      </c>
      <c r="P53" s="122">
        <f>1!D12+2!D12+3!G12</f>
        <v>4</v>
      </c>
      <c r="Q53" s="122">
        <f>1!E12+2!E12+3!E12+3!H12</f>
        <v>9</v>
      </c>
      <c r="R53" s="122">
        <f>1!F12+2!F12+3!F12+3!I12</f>
        <v>4</v>
      </c>
      <c r="T53" s="45" t="s">
        <v>207</v>
      </c>
      <c r="U53" s="45" t="s">
        <v>208</v>
      </c>
      <c r="V53" s="45" t="s">
        <v>104</v>
      </c>
    </row>
    <row r="54" spans="1:22" s="93" customFormat="1" ht="15.75">
      <c r="A54" s="187">
        <v>10</v>
      </c>
      <c r="B54" s="188" t="s">
        <v>28</v>
      </c>
      <c r="C54" s="189" t="s">
        <v>373</v>
      </c>
      <c r="D54" s="190" t="s">
        <v>369</v>
      </c>
      <c r="E54" s="191" t="s">
        <v>372</v>
      </c>
      <c r="F54" s="192">
        <f>1!P13</f>
        <v>61</v>
      </c>
      <c r="G54" s="187" t="str">
        <f>1!Q13</f>
        <v>ne</v>
      </c>
      <c r="H54" s="193">
        <f>2!P13</f>
        <v>45</v>
      </c>
      <c r="I54" s="187" t="str">
        <f>2!Q13</f>
        <v>ne</v>
      </c>
      <c r="J54" s="193">
        <f>3!S13</f>
        <v>44</v>
      </c>
      <c r="K54" s="187" t="str">
        <f>3!T13</f>
        <v>ne</v>
      </c>
      <c r="L54" s="194">
        <f>SUM(F54:J54)</f>
        <v>150</v>
      </c>
      <c r="M54" s="195">
        <v>48</v>
      </c>
      <c r="N54" s="196">
        <v>6</v>
      </c>
      <c r="O54" s="122">
        <f>3!D13</f>
        <v>0</v>
      </c>
      <c r="P54" s="122">
        <f>1!D13+2!D13+3!G13</f>
        <v>3</v>
      </c>
      <c r="Q54" s="122">
        <f>1!E13+2!E13+3!E13+3!H13</f>
        <v>1</v>
      </c>
      <c r="R54" s="122">
        <f>1!F13+2!F13+3!F13+3!I13</f>
        <v>5</v>
      </c>
      <c r="T54" s="93" t="s">
        <v>147</v>
      </c>
      <c r="U54" s="93" t="s">
        <v>76</v>
      </c>
      <c r="V54" s="93" t="s">
        <v>140</v>
      </c>
    </row>
    <row r="55" spans="1:22" s="93" customFormat="1" ht="16.5" thickBot="1">
      <c r="A55" s="94">
        <v>61</v>
      </c>
      <c r="B55" s="7" t="s">
        <v>28</v>
      </c>
      <c r="C55" s="180" t="s">
        <v>374</v>
      </c>
      <c r="D55" s="181" t="s">
        <v>76</v>
      </c>
      <c r="E55" s="9" t="s">
        <v>375</v>
      </c>
      <c r="F55" s="95">
        <f>1!P64</f>
        <v>88</v>
      </c>
      <c r="G55" s="94" t="str">
        <f>1!Q64</f>
        <v>III.</v>
      </c>
      <c r="H55" s="96">
        <f>2!P64</f>
        <v>0</v>
      </c>
      <c r="I55" s="94" t="str">
        <f>2!Q64</f>
        <v>ne</v>
      </c>
      <c r="J55" s="96">
        <f>3!S64</f>
        <v>0</v>
      </c>
      <c r="K55" s="94" t="str">
        <f>3!T64</f>
        <v>ne</v>
      </c>
      <c r="L55" s="97">
        <f>SUM(F55:J55)</f>
        <v>88</v>
      </c>
      <c r="M55" s="184">
        <v>49</v>
      </c>
      <c r="N55" s="177"/>
      <c r="O55" s="122">
        <f>3!D64</f>
        <v>0</v>
      </c>
      <c r="P55" s="122">
        <f>1!D64+2!D64+3!G64</f>
        <v>2</v>
      </c>
      <c r="Q55" s="122">
        <f>1!E64+2!E64+3!E64+3!H64</f>
        <v>5</v>
      </c>
      <c r="R55" s="122">
        <f>1!F64+2!F64+3!F64+3!I64</f>
        <v>2</v>
      </c>
      <c r="T55" s="45" t="s">
        <v>122</v>
      </c>
      <c r="U55" s="45" t="s">
        <v>123</v>
      </c>
      <c r="V55" s="45" t="s">
        <v>60</v>
      </c>
    </row>
    <row r="56" spans="1:22" s="93" customFormat="1" ht="13.5" thickBot="1">
      <c r="A56" s="174" t="s">
        <v>386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6"/>
      <c r="N56" s="127"/>
      <c r="O56" s="122"/>
      <c r="P56" s="122"/>
      <c r="Q56" s="122"/>
      <c r="R56" s="122"/>
      <c r="T56" s="45"/>
      <c r="U56" s="45"/>
      <c r="V56" s="45"/>
    </row>
    <row r="57" spans="1:22" s="93" customFormat="1" ht="15.75">
      <c r="A57" s="94">
        <v>22</v>
      </c>
      <c r="B57" s="7" t="s">
        <v>364</v>
      </c>
      <c r="C57" s="180" t="s">
        <v>44</v>
      </c>
      <c r="D57" s="181" t="s">
        <v>45</v>
      </c>
      <c r="E57" s="9" t="s">
        <v>41</v>
      </c>
      <c r="F57" s="95">
        <f>1!P25</f>
        <v>96</v>
      </c>
      <c r="G57" s="94" t="str">
        <f>1!Q25</f>
        <v>I.</v>
      </c>
      <c r="H57" s="96">
        <f>2!P25</f>
        <v>95</v>
      </c>
      <c r="I57" s="94" t="str">
        <f>2!Q25</f>
        <v>M</v>
      </c>
      <c r="J57" s="96">
        <f>3!S25</f>
        <v>113</v>
      </c>
      <c r="K57" s="94" t="str">
        <f>3!T25</f>
        <v>I.</v>
      </c>
      <c r="L57" s="97">
        <f>SUM(F57:J57)</f>
        <v>304</v>
      </c>
      <c r="M57" s="184">
        <v>1</v>
      </c>
      <c r="N57" s="127"/>
      <c r="O57" s="122">
        <f>3!D25</f>
        <v>4</v>
      </c>
      <c r="P57" s="122">
        <f>1!D25+2!D25+3!G25</f>
        <v>13</v>
      </c>
      <c r="Q57" s="122">
        <f>1!E25+2!E25+3!E25+3!H25</f>
        <v>10</v>
      </c>
      <c r="R57" s="122">
        <f>1!F25+2!F25+3!F25+3!I25</f>
        <v>3</v>
      </c>
      <c r="T57" s="93" t="s">
        <v>118</v>
      </c>
      <c r="U57" s="93" t="s">
        <v>119</v>
      </c>
      <c r="V57" s="93" t="s">
        <v>115</v>
      </c>
    </row>
    <row r="58" spans="1:22" s="93" customFormat="1" ht="15.75">
      <c r="A58" s="94">
        <v>49</v>
      </c>
      <c r="B58" s="7" t="s">
        <v>364</v>
      </c>
      <c r="C58" s="180" t="s">
        <v>129</v>
      </c>
      <c r="D58" s="181" t="s">
        <v>68</v>
      </c>
      <c r="E58" s="9" t="s">
        <v>136</v>
      </c>
      <c r="F58" s="95">
        <f>1!P52</f>
        <v>98</v>
      </c>
      <c r="G58" s="94" t="str">
        <f>1!Q52</f>
        <v>M</v>
      </c>
      <c r="H58" s="96">
        <f>2!P52</f>
        <v>89</v>
      </c>
      <c r="I58" s="94" t="str">
        <f>2!Q52</f>
        <v>I.</v>
      </c>
      <c r="J58" s="96">
        <f>3!S52</f>
        <v>108</v>
      </c>
      <c r="K58" s="94" t="str">
        <f>3!T52</f>
        <v>II.</v>
      </c>
      <c r="L58" s="97">
        <f>SUM(F58:J58)</f>
        <v>295</v>
      </c>
      <c r="M58" s="184">
        <v>2</v>
      </c>
      <c r="N58" s="127"/>
      <c r="O58" s="122">
        <f>3!D52</f>
        <v>4</v>
      </c>
      <c r="P58" s="122">
        <f>1!D52+2!D52+3!G52</f>
        <v>11</v>
      </c>
      <c r="Q58" s="122">
        <f>1!E52+2!E52+3!E52+3!H52</f>
        <v>10</v>
      </c>
      <c r="R58" s="122">
        <f>1!F52+2!F52+3!F52+3!I52</f>
        <v>3</v>
      </c>
      <c r="T58" s="45" t="s">
        <v>118</v>
      </c>
      <c r="U58" s="45" t="s">
        <v>119</v>
      </c>
      <c r="V58" s="45" t="s">
        <v>209</v>
      </c>
    </row>
    <row r="59" spans="1:22" s="93" customFormat="1" ht="15.75">
      <c r="A59" s="94">
        <v>51</v>
      </c>
      <c r="B59" s="7" t="s">
        <v>364</v>
      </c>
      <c r="C59" s="180" t="s">
        <v>129</v>
      </c>
      <c r="D59" s="181" t="s">
        <v>131</v>
      </c>
      <c r="E59" s="9" t="s">
        <v>136</v>
      </c>
      <c r="F59" s="95">
        <f>1!P54</f>
        <v>97</v>
      </c>
      <c r="G59" s="94" t="str">
        <f>1!Q54</f>
        <v>I.</v>
      </c>
      <c r="H59" s="96">
        <f>2!P54</f>
        <v>86</v>
      </c>
      <c r="I59" s="94" t="str">
        <f>2!Q54</f>
        <v>II.</v>
      </c>
      <c r="J59" s="96">
        <f>3!S54</f>
        <v>112</v>
      </c>
      <c r="K59" s="94" t="str">
        <f>3!T54</f>
        <v>I.</v>
      </c>
      <c r="L59" s="97">
        <f>SUM(F59:J59)</f>
        <v>295</v>
      </c>
      <c r="M59" s="184">
        <v>3</v>
      </c>
      <c r="N59" s="127"/>
      <c r="O59" s="122">
        <f>3!D54</f>
        <v>4</v>
      </c>
      <c r="P59" s="122">
        <f>1!D54+2!D54+3!G54</f>
        <v>9</v>
      </c>
      <c r="Q59" s="122">
        <f>1!E54+2!E54+3!E54+3!H54</f>
        <v>11</v>
      </c>
      <c r="R59" s="122">
        <f>1!F54+2!F54+3!F54+3!I54</f>
        <v>5</v>
      </c>
      <c r="T59" s="45" t="s">
        <v>210</v>
      </c>
      <c r="U59" s="45" t="s">
        <v>211</v>
      </c>
      <c r="V59" s="45" t="s">
        <v>212</v>
      </c>
    </row>
    <row r="60" spans="1:22" s="93" customFormat="1" ht="15.75">
      <c r="A60" s="94">
        <v>33</v>
      </c>
      <c r="B60" s="7" t="s">
        <v>364</v>
      </c>
      <c r="C60" s="180" t="s">
        <v>99</v>
      </c>
      <c r="D60" s="181" t="s">
        <v>100</v>
      </c>
      <c r="E60" s="9" t="s">
        <v>101</v>
      </c>
      <c r="F60" s="95">
        <f>1!P36</f>
        <v>97</v>
      </c>
      <c r="G60" s="94" t="str">
        <f>1!Q36</f>
        <v>I.</v>
      </c>
      <c r="H60" s="96">
        <f>2!P36</f>
        <v>87</v>
      </c>
      <c r="I60" s="94" t="str">
        <f>2!Q36</f>
        <v>II.</v>
      </c>
      <c r="J60" s="96">
        <f>3!S36</f>
        <v>101</v>
      </c>
      <c r="K60" s="94" t="str">
        <f>3!T36</f>
        <v>II.</v>
      </c>
      <c r="L60" s="97">
        <f>SUM(F60:J60)</f>
        <v>285</v>
      </c>
      <c r="M60" s="184">
        <v>4</v>
      </c>
      <c r="N60" s="127"/>
      <c r="O60" s="122">
        <f>3!D36</f>
        <v>3</v>
      </c>
      <c r="P60" s="122">
        <f>1!D36+2!D36+3!G36</f>
        <v>8</v>
      </c>
      <c r="Q60" s="122">
        <f>1!E36+2!E36+3!E36+3!H36</f>
        <v>11</v>
      </c>
      <c r="R60" s="122">
        <f>1!F36+2!F36+3!F36+3!I36</f>
        <v>7</v>
      </c>
      <c r="T60" s="45" t="s">
        <v>213</v>
      </c>
      <c r="U60" s="45" t="s">
        <v>68</v>
      </c>
      <c r="V60" s="45" t="s">
        <v>214</v>
      </c>
    </row>
    <row r="61" spans="1:22" s="93" customFormat="1" ht="15.75">
      <c r="A61" s="94">
        <v>20</v>
      </c>
      <c r="B61" s="7" t="s">
        <v>364</v>
      </c>
      <c r="C61" s="180" t="s">
        <v>227</v>
      </c>
      <c r="D61" s="181" t="s">
        <v>108</v>
      </c>
      <c r="E61" s="9" t="s">
        <v>41</v>
      </c>
      <c r="F61" s="95">
        <f>1!P23</f>
        <v>98</v>
      </c>
      <c r="G61" s="94" t="str">
        <f>1!Q23</f>
        <v>M</v>
      </c>
      <c r="H61" s="96">
        <f>2!P23</f>
        <v>86</v>
      </c>
      <c r="I61" s="94" t="str">
        <f>2!Q23</f>
        <v>II.</v>
      </c>
      <c r="J61" s="96">
        <f>3!S23</f>
        <v>100</v>
      </c>
      <c r="K61" s="94" t="str">
        <f>3!T23</f>
        <v>II.</v>
      </c>
      <c r="L61" s="97">
        <f>SUM(F61:J61)</f>
        <v>284</v>
      </c>
      <c r="M61" s="184">
        <v>5</v>
      </c>
      <c r="N61" s="127"/>
      <c r="O61" s="122">
        <f>3!D23</f>
        <v>4</v>
      </c>
      <c r="P61" s="122">
        <f>1!D23+2!D23+3!G23</f>
        <v>10</v>
      </c>
      <c r="Q61" s="122">
        <f>1!E23+2!E23+3!E23+3!H23</f>
        <v>10</v>
      </c>
      <c r="R61" s="122">
        <f>1!F23+2!F23+3!F23+3!I23</f>
        <v>2</v>
      </c>
      <c r="T61" s="45" t="s">
        <v>215</v>
      </c>
      <c r="U61" s="45" t="s">
        <v>208</v>
      </c>
      <c r="V61" s="45" t="s">
        <v>216</v>
      </c>
    </row>
    <row r="62" spans="1:22" s="93" customFormat="1" ht="15.75">
      <c r="A62" s="94">
        <v>37</v>
      </c>
      <c r="B62" s="7" t="s">
        <v>364</v>
      </c>
      <c r="C62" s="180" t="s">
        <v>65</v>
      </c>
      <c r="D62" s="181" t="s">
        <v>66</v>
      </c>
      <c r="E62" s="9" t="s">
        <v>104</v>
      </c>
      <c r="F62" s="95">
        <f>1!P40</f>
        <v>92</v>
      </c>
      <c r="G62" s="94" t="str">
        <f>1!Q40</f>
        <v>II.</v>
      </c>
      <c r="H62" s="96">
        <f>2!P40</f>
        <v>79</v>
      </c>
      <c r="I62" s="94" t="str">
        <f>2!Q40</f>
        <v>III.</v>
      </c>
      <c r="J62" s="96">
        <f>3!S40</f>
        <v>100</v>
      </c>
      <c r="K62" s="94" t="str">
        <f>3!T40</f>
        <v>II.</v>
      </c>
      <c r="L62" s="97">
        <f>SUM(F62:J62)</f>
        <v>271</v>
      </c>
      <c r="M62" s="184">
        <v>6</v>
      </c>
      <c r="N62" s="127"/>
      <c r="O62" s="122">
        <f>3!D40</f>
        <v>4</v>
      </c>
      <c r="P62" s="122">
        <f>1!D40+2!D40+3!G40</f>
        <v>6</v>
      </c>
      <c r="Q62" s="122">
        <f>1!E40+2!E40+3!E40+3!H40</f>
        <v>7</v>
      </c>
      <c r="R62" s="122">
        <f>1!F40+2!F40+3!F40+3!I40</f>
        <v>9</v>
      </c>
      <c r="T62" s="45" t="s">
        <v>217</v>
      </c>
      <c r="U62" s="45" t="s">
        <v>208</v>
      </c>
      <c r="V62" s="45" t="s">
        <v>218</v>
      </c>
    </row>
    <row r="63" spans="1:22" s="93" customFormat="1" ht="15.75">
      <c r="A63" s="94">
        <v>57</v>
      </c>
      <c r="B63" s="7" t="s">
        <v>364</v>
      </c>
      <c r="C63" s="180" t="s">
        <v>333</v>
      </c>
      <c r="D63" s="181" t="s">
        <v>110</v>
      </c>
      <c r="E63" s="9" t="s">
        <v>111</v>
      </c>
      <c r="F63" s="95">
        <f>1!P60</f>
        <v>97</v>
      </c>
      <c r="G63" s="94" t="str">
        <f>1!Q60</f>
        <v>I.</v>
      </c>
      <c r="H63" s="96">
        <f>2!P60</f>
        <v>84</v>
      </c>
      <c r="I63" s="94" t="str">
        <f>2!Q60</f>
        <v>II.</v>
      </c>
      <c r="J63" s="96">
        <f>3!S60</f>
        <v>90</v>
      </c>
      <c r="K63" s="94" t="str">
        <f>3!T60</f>
        <v>III.</v>
      </c>
      <c r="L63" s="97">
        <f>SUM(F63:J63)</f>
        <v>271</v>
      </c>
      <c r="M63" s="184">
        <v>7</v>
      </c>
      <c r="N63" s="127"/>
      <c r="O63" s="122">
        <f>3!D60</f>
        <v>2</v>
      </c>
      <c r="P63" s="122">
        <f>1!D60+2!D60+3!G60</f>
        <v>9</v>
      </c>
      <c r="Q63" s="122">
        <f>1!E60+2!E60+3!E60+3!H60</f>
        <v>11</v>
      </c>
      <c r="R63" s="122">
        <f>1!F60+2!F60+3!F60+3!I60</f>
        <v>6</v>
      </c>
      <c r="T63" s="45" t="s">
        <v>219</v>
      </c>
      <c r="U63" s="45" t="s">
        <v>85</v>
      </c>
      <c r="V63" s="45" t="s">
        <v>104</v>
      </c>
    </row>
    <row r="64" spans="1:22" s="93" customFormat="1" ht="15.75">
      <c r="A64" s="94">
        <v>39</v>
      </c>
      <c r="B64" s="7" t="s">
        <v>364</v>
      </c>
      <c r="C64" s="180" t="s">
        <v>377</v>
      </c>
      <c r="D64" s="181" t="s">
        <v>53</v>
      </c>
      <c r="E64" s="9" t="s">
        <v>54</v>
      </c>
      <c r="F64" s="95">
        <f>1!P42</f>
        <v>93</v>
      </c>
      <c r="G64" s="94" t="str">
        <f>1!Q42</f>
        <v>II.</v>
      </c>
      <c r="H64" s="96">
        <f>2!P42</f>
        <v>89</v>
      </c>
      <c r="I64" s="94" t="str">
        <f>2!Q42</f>
        <v>I.</v>
      </c>
      <c r="J64" s="96">
        <f>3!S42</f>
        <v>88</v>
      </c>
      <c r="K64" s="94" t="str">
        <f>3!T42</f>
        <v>III.</v>
      </c>
      <c r="L64" s="97">
        <f>SUM(F64:J64)</f>
        <v>270</v>
      </c>
      <c r="M64" s="184">
        <v>8</v>
      </c>
      <c r="N64" s="127"/>
      <c r="O64" s="122">
        <f>3!D42</f>
        <v>2</v>
      </c>
      <c r="P64" s="122">
        <f>1!D42+2!D42+3!G42</f>
        <v>9</v>
      </c>
      <c r="Q64" s="122">
        <f>1!E42+2!E42+3!E42+3!H42</f>
        <v>10</v>
      </c>
      <c r="R64" s="122">
        <f>1!F42+2!F42+3!F42+3!I42</f>
        <v>6</v>
      </c>
      <c r="T64" s="45" t="s">
        <v>220</v>
      </c>
      <c r="U64" s="45" t="s">
        <v>221</v>
      </c>
      <c r="V64" s="45" t="s">
        <v>115</v>
      </c>
    </row>
    <row r="65" spans="1:22" s="93" customFormat="1" ht="15.75">
      <c r="A65" s="94">
        <v>6</v>
      </c>
      <c r="B65" s="7" t="s">
        <v>364</v>
      </c>
      <c r="C65" s="180" t="s">
        <v>130</v>
      </c>
      <c r="D65" s="181" t="s">
        <v>131</v>
      </c>
      <c r="E65" s="9" t="s">
        <v>127</v>
      </c>
      <c r="F65" s="95">
        <f>1!P9</f>
        <v>95</v>
      </c>
      <c r="G65" s="94" t="str">
        <f>1!Q9</f>
        <v>I.</v>
      </c>
      <c r="H65" s="96">
        <f>2!P9</f>
        <v>89</v>
      </c>
      <c r="I65" s="94" t="str">
        <f>2!Q9</f>
        <v>I.</v>
      </c>
      <c r="J65" s="96">
        <f>3!S9</f>
        <v>84</v>
      </c>
      <c r="K65" s="94" t="str">
        <f>3!T9</f>
        <v>III.</v>
      </c>
      <c r="L65" s="97">
        <f>SUM(F65:J65)</f>
        <v>268</v>
      </c>
      <c r="M65" s="184">
        <v>9</v>
      </c>
      <c r="N65" s="127"/>
      <c r="O65" s="122">
        <f>3!D9</f>
        <v>1</v>
      </c>
      <c r="P65" s="122">
        <f>1!D9+2!D9+3!G9</f>
        <v>7</v>
      </c>
      <c r="Q65" s="122">
        <f>1!E9+2!E9+3!E9+3!H9</f>
        <v>15</v>
      </c>
      <c r="R65" s="122">
        <f>1!F9+2!F9+3!F9+3!I9</f>
        <v>6</v>
      </c>
      <c r="T65" s="45" t="s">
        <v>220</v>
      </c>
      <c r="U65" s="45" t="s">
        <v>222</v>
      </c>
      <c r="V65" s="45" t="s">
        <v>115</v>
      </c>
    </row>
    <row r="66" spans="1:22" s="93" customFormat="1" ht="15.75">
      <c r="A66" s="94">
        <v>30</v>
      </c>
      <c r="B66" s="7" t="s">
        <v>364</v>
      </c>
      <c r="C66" s="180" t="s">
        <v>91</v>
      </c>
      <c r="D66" s="181" t="s">
        <v>89</v>
      </c>
      <c r="E66" s="9" t="s">
        <v>41</v>
      </c>
      <c r="F66" s="95">
        <f>1!P33</f>
        <v>82</v>
      </c>
      <c r="G66" s="94" t="str">
        <f>1!Q33</f>
        <v>ne</v>
      </c>
      <c r="H66" s="96">
        <f>2!P33</f>
        <v>89</v>
      </c>
      <c r="I66" s="94" t="str">
        <f>2!Q33</f>
        <v>I.</v>
      </c>
      <c r="J66" s="96">
        <f>3!S33</f>
        <v>92</v>
      </c>
      <c r="K66" s="94" t="str">
        <f>3!T33</f>
        <v>III.</v>
      </c>
      <c r="L66" s="97">
        <f>SUM(F66:J66)</f>
        <v>263</v>
      </c>
      <c r="M66" s="184">
        <v>10</v>
      </c>
      <c r="N66" s="127"/>
      <c r="O66" s="122">
        <f>3!D33</f>
        <v>0</v>
      </c>
      <c r="P66" s="122">
        <f>1!D33+2!D33+3!G33</f>
        <v>11</v>
      </c>
      <c r="Q66" s="122">
        <f>1!E33+2!E33+3!E33+3!H33</f>
        <v>11</v>
      </c>
      <c r="R66" s="122">
        <f>1!F33+2!F33+3!F33+3!I33</f>
        <v>6</v>
      </c>
      <c r="T66" s="93" t="s">
        <v>69</v>
      </c>
      <c r="U66" s="93" t="s">
        <v>71</v>
      </c>
      <c r="V66" s="93" t="s">
        <v>70</v>
      </c>
    </row>
    <row r="67" spans="1:22" s="93" customFormat="1" ht="15.75">
      <c r="A67" s="94">
        <v>55</v>
      </c>
      <c r="B67" s="7" t="s">
        <v>364</v>
      </c>
      <c r="C67" s="180" t="s">
        <v>109</v>
      </c>
      <c r="D67" s="181" t="s">
        <v>110</v>
      </c>
      <c r="E67" s="9" t="s">
        <v>111</v>
      </c>
      <c r="F67" s="95">
        <f>1!P58</f>
        <v>95</v>
      </c>
      <c r="G67" s="94" t="str">
        <f>1!Q58</f>
        <v>I.</v>
      </c>
      <c r="H67" s="96">
        <f>2!P58</f>
        <v>84</v>
      </c>
      <c r="I67" s="94" t="str">
        <f>2!Q58</f>
        <v>II.</v>
      </c>
      <c r="J67" s="96">
        <f>3!S58</f>
        <v>73</v>
      </c>
      <c r="K67" s="94" t="str">
        <f>3!T58</f>
        <v>ne</v>
      </c>
      <c r="L67" s="97">
        <f>SUM(F67:J67)</f>
        <v>252</v>
      </c>
      <c r="M67" s="184">
        <v>11</v>
      </c>
      <c r="N67" s="127"/>
      <c r="O67" s="122">
        <f>3!D58</f>
        <v>1</v>
      </c>
      <c r="P67" s="122">
        <f>1!D58+2!D58+3!G58</f>
        <v>5</v>
      </c>
      <c r="Q67" s="122">
        <f>1!E58+2!E58+3!E58+3!H58</f>
        <v>13</v>
      </c>
      <c r="R67" s="122">
        <f>1!F58+2!F58+3!F58+3!I58</f>
        <v>8</v>
      </c>
      <c r="T67" s="45" t="s">
        <v>223</v>
      </c>
      <c r="U67" s="45" t="s">
        <v>103</v>
      </c>
      <c r="V67" s="45" t="s">
        <v>127</v>
      </c>
    </row>
    <row r="68" spans="1:22" s="93" customFormat="1" ht="15.75">
      <c r="A68" s="94">
        <v>46</v>
      </c>
      <c r="B68" s="7" t="s">
        <v>364</v>
      </c>
      <c r="C68" s="180" t="s">
        <v>67</v>
      </c>
      <c r="D68" s="181" t="s">
        <v>68</v>
      </c>
      <c r="E68" s="9" t="s">
        <v>60</v>
      </c>
      <c r="F68" s="95">
        <f>1!P49</f>
        <v>93</v>
      </c>
      <c r="G68" s="94" t="str">
        <f>1!Q49</f>
        <v>II.</v>
      </c>
      <c r="H68" s="96">
        <f>2!P49</f>
        <v>76</v>
      </c>
      <c r="I68" s="94" t="str">
        <f>2!Q49</f>
        <v>ne</v>
      </c>
      <c r="J68" s="96">
        <f>3!S49</f>
        <v>78</v>
      </c>
      <c r="K68" s="94" t="str">
        <f>3!T49</f>
        <v>ne</v>
      </c>
      <c r="L68" s="97">
        <f>SUM(F68:J68)</f>
        <v>247</v>
      </c>
      <c r="M68" s="184">
        <v>12</v>
      </c>
      <c r="N68" s="127"/>
      <c r="O68" s="122">
        <f>3!D49</f>
        <v>0</v>
      </c>
      <c r="P68" s="122">
        <f>1!D49+2!D49+3!G49</f>
        <v>8</v>
      </c>
      <c r="Q68" s="122">
        <f>1!E49+2!E49+3!E49+3!H49</f>
        <v>8</v>
      </c>
      <c r="R68" s="122">
        <f>1!F49+2!F49+3!F49+3!I49</f>
        <v>3</v>
      </c>
      <c r="T68" s="93" t="s">
        <v>88</v>
      </c>
      <c r="U68" s="93" t="s">
        <v>89</v>
      </c>
      <c r="V68" s="93" t="s">
        <v>90</v>
      </c>
    </row>
    <row r="69" spans="1:22" s="93" customFormat="1" ht="15.75">
      <c r="A69" s="94">
        <v>18</v>
      </c>
      <c r="B69" s="7" t="s">
        <v>364</v>
      </c>
      <c r="C69" s="180" t="s">
        <v>88</v>
      </c>
      <c r="D69" s="181" t="s">
        <v>89</v>
      </c>
      <c r="E69" s="9" t="s">
        <v>90</v>
      </c>
      <c r="F69" s="95">
        <f>1!P21</f>
        <v>87</v>
      </c>
      <c r="G69" s="94" t="str">
        <f>1!Q21</f>
        <v>III.</v>
      </c>
      <c r="H69" s="96">
        <f>2!P21</f>
        <v>66</v>
      </c>
      <c r="I69" s="94" t="str">
        <f>2!Q21</f>
        <v>ne</v>
      </c>
      <c r="J69" s="96">
        <f>3!S21</f>
        <v>85</v>
      </c>
      <c r="K69" s="94" t="str">
        <f>3!T21</f>
        <v>III.</v>
      </c>
      <c r="L69" s="97">
        <f>SUM(F69:J69)</f>
        <v>238</v>
      </c>
      <c r="M69" s="184">
        <v>13</v>
      </c>
      <c r="N69" s="127"/>
      <c r="O69" s="122">
        <f>3!D21</f>
        <v>0</v>
      </c>
      <c r="P69" s="122">
        <f>1!D21+2!D21+3!G21</f>
        <v>4</v>
      </c>
      <c r="Q69" s="122">
        <f>1!E21+2!E21+3!E21+3!H21</f>
        <v>5</v>
      </c>
      <c r="R69" s="122">
        <f>1!F21+2!F21+3!F21+3!I21</f>
        <v>10</v>
      </c>
      <c r="T69" s="45" t="s">
        <v>88</v>
      </c>
      <c r="U69" s="45" t="s">
        <v>89</v>
      </c>
      <c r="V69" s="45" t="s">
        <v>86</v>
      </c>
    </row>
    <row r="70" spans="1:22" s="93" customFormat="1" ht="15.75">
      <c r="A70" s="94">
        <v>43</v>
      </c>
      <c r="B70" s="7" t="s">
        <v>364</v>
      </c>
      <c r="C70" s="180" t="s">
        <v>94</v>
      </c>
      <c r="D70" s="181" t="s">
        <v>95</v>
      </c>
      <c r="E70" s="9" t="s">
        <v>96</v>
      </c>
      <c r="F70" s="95">
        <f>1!P46</f>
        <v>89</v>
      </c>
      <c r="G70" s="94" t="str">
        <f>1!Q46</f>
        <v>III.</v>
      </c>
      <c r="H70" s="96">
        <f>2!P46</f>
        <v>82</v>
      </c>
      <c r="I70" s="94" t="str">
        <f>2!Q46</f>
        <v>III.</v>
      </c>
      <c r="J70" s="96">
        <f>3!S46</f>
        <v>61</v>
      </c>
      <c r="K70" s="94" t="str">
        <f>3!T46</f>
        <v>ne</v>
      </c>
      <c r="L70" s="97">
        <f>SUM(F70:J70)</f>
        <v>232</v>
      </c>
      <c r="M70" s="184">
        <v>14</v>
      </c>
      <c r="N70" s="127"/>
      <c r="O70" s="122">
        <f>3!D46</f>
        <v>0</v>
      </c>
      <c r="P70" s="122">
        <f>1!D46+2!D46+3!G46</f>
        <v>5</v>
      </c>
      <c r="Q70" s="122">
        <f>1!E46+2!E46+3!E46+3!H46</f>
        <v>11</v>
      </c>
      <c r="R70" s="122">
        <f>1!F46+2!F46+3!F46+3!I46</f>
        <v>7</v>
      </c>
      <c r="T70" s="45" t="s">
        <v>224</v>
      </c>
      <c r="U70" s="45" t="s">
        <v>64</v>
      </c>
      <c r="V70" s="45" t="s">
        <v>90</v>
      </c>
    </row>
    <row r="71" spans="1:22" s="93" customFormat="1" ht="15.75">
      <c r="A71" s="94">
        <v>16</v>
      </c>
      <c r="B71" s="7" t="s">
        <v>364</v>
      </c>
      <c r="C71" s="180" t="s">
        <v>122</v>
      </c>
      <c r="D71" s="181" t="s">
        <v>123</v>
      </c>
      <c r="E71" s="9" t="s">
        <v>60</v>
      </c>
      <c r="F71" s="95">
        <f>1!P19</f>
        <v>95</v>
      </c>
      <c r="G71" s="94" t="str">
        <f>1!Q19</f>
        <v>I.</v>
      </c>
      <c r="H71" s="96">
        <f>2!P19</f>
        <v>77</v>
      </c>
      <c r="I71" s="94" t="str">
        <f>2!Q19</f>
        <v>ne</v>
      </c>
      <c r="J71" s="96">
        <f>3!S19</f>
        <v>52</v>
      </c>
      <c r="K71" s="94" t="str">
        <f>3!T19</f>
        <v>ne</v>
      </c>
      <c r="L71" s="97">
        <f>SUM(F71:J71)</f>
        <v>224</v>
      </c>
      <c r="M71" s="184">
        <v>15</v>
      </c>
      <c r="N71" s="127"/>
      <c r="O71" s="122">
        <f>3!D19</f>
        <v>1</v>
      </c>
      <c r="P71" s="122">
        <f>1!D19+2!D19+3!G19</f>
        <v>6</v>
      </c>
      <c r="Q71" s="122">
        <f>1!E19+2!E19+3!E19+3!H19</f>
        <v>11</v>
      </c>
      <c r="R71" s="122">
        <f>1!F19+2!F19+3!F19+3!I19</f>
        <v>1</v>
      </c>
      <c r="T71" s="45" t="s">
        <v>225</v>
      </c>
      <c r="U71" s="45" t="s">
        <v>56</v>
      </c>
      <c r="V71" s="45" t="s">
        <v>226</v>
      </c>
    </row>
    <row r="72" spans="1:22" s="93" customFormat="1" ht="15.75">
      <c r="A72" s="94">
        <v>24</v>
      </c>
      <c r="B72" s="7" t="s">
        <v>364</v>
      </c>
      <c r="C72" s="180" t="s">
        <v>234</v>
      </c>
      <c r="D72" s="181" t="s">
        <v>108</v>
      </c>
      <c r="E72" s="9" t="s">
        <v>96</v>
      </c>
      <c r="F72" s="95">
        <f>1!P27</f>
        <v>77</v>
      </c>
      <c r="G72" s="94" t="str">
        <f>1!Q27</f>
        <v>ne</v>
      </c>
      <c r="H72" s="96">
        <f>2!P27</f>
        <v>75</v>
      </c>
      <c r="I72" s="94" t="str">
        <f>2!Q27</f>
        <v>ne</v>
      </c>
      <c r="J72" s="96">
        <f>3!S27</f>
        <v>66</v>
      </c>
      <c r="K72" s="94" t="str">
        <f>3!T27</f>
        <v>ne</v>
      </c>
      <c r="L72" s="97">
        <f>SUM(F72:J72)</f>
        <v>218</v>
      </c>
      <c r="M72" s="184">
        <v>16</v>
      </c>
      <c r="N72" s="127"/>
      <c r="O72" s="122">
        <f>3!D27</f>
        <v>0</v>
      </c>
      <c r="P72" s="122">
        <f>1!D27+2!D27+3!G27</f>
        <v>4</v>
      </c>
      <c r="Q72" s="122">
        <f>1!E27+2!E27+3!E27+3!H27</f>
        <v>6</v>
      </c>
      <c r="R72" s="122">
        <f>1!F27+2!F27+3!F27+3!I27</f>
        <v>10</v>
      </c>
      <c r="T72" s="45" t="s">
        <v>227</v>
      </c>
      <c r="U72" s="45" t="s">
        <v>108</v>
      </c>
      <c r="V72" s="45" t="s">
        <v>41</v>
      </c>
    </row>
    <row r="73" spans="1:22" s="93" customFormat="1" ht="16.5" thickBot="1">
      <c r="A73" s="99">
        <v>64</v>
      </c>
      <c r="B73" s="10" t="s">
        <v>364</v>
      </c>
      <c r="C73" s="182" t="s">
        <v>107</v>
      </c>
      <c r="D73" s="183" t="s">
        <v>108</v>
      </c>
      <c r="E73" s="12" t="s">
        <v>104</v>
      </c>
      <c r="F73" s="100">
        <f>1!P67</f>
        <v>82</v>
      </c>
      <c r="G73" s="99" t="str">
        <f>1!Q67</f>
        <v>ne</v>
      </c>
      <c r="H73" s="101">
        <f>2!P67</f>
        <v>61</v>
      </c>
      <c r="I73" s="99" t="str">
        <f>2!Q67</f>
        <v>ne</v>
      </c>
      <c r="J73" s="101">
        <f>3!S67</f>
        <v>69</v>
      </c>
      <c r="K73" s="99" t="str">
        <f>3!T67</f>
        <v>ne</v>
      </c>
      <c r="L73" s="102">
        <f>SUM(F73:J73)</f>
        <v>212</v>
      </c>
      <c r="M73" s="185">
        <v>17</v>
      </c>
      <c r="N73" s="127"/>
      <c r="O73" s="122">
        <f>3!D67</f>
        <v>0</v>
      </c>
      <c r="P73" s="122">
        <f>1!D67+2!D67+3!G67</f>
        <v>2</v>
      </c>
      <c r="Q73" s="122">
        <f>1!E67+2!E67+3!E67+3!H67</f>
        <v>6</v>
      </c>
      <c r="R73" s="122">
        <f>1!F67+2!F67+3!F67+3!I67</f>
        <v>7</v>
      </c>
      <c r="T73" s="45" t="s">
        <v>228</v>
      </c>
      <c r="U73" s="45" t="s">
        <v>76</v>
      </c>
      <c r="V73" s="45" t="s">
        <v>160</v>
      </c>
    </row>
    <row r="74" spans="1:22" ht="13.5" thickBot="1">
      <c r="A74" s="104"/>
      <c r="B74" s="104"/>
      <c r="C74" s="104" t="s">
        <v>9</v>
      </c>
      <c r="D74" s="105">
        <f ca="1">NOW()</f>
        <v>42498.57920115741</v>
      </c>
      <c r="F74" s="44"/>
      <c r="G74" s="44"/>
      <c r="H74" s="44"/>
      <c r="I74" s="44"/>
      <c r="J74" s="44"/>
      <c r="K74" s="44"/>
      <c r="L74" s="44"/>
      <c r="T74" s="45" t="s">
        <v>141</v>
      </c>
      <c r="U74" s="45" t="s">
        <v>85</v>
      </c>
      <c r="V74" s="45" t="s">
        <v>205</v>
      </c>
    </row>
    <row r="75" spans="3:22" ht="12.75">
      <c r="C75" s="106" t="s">
        <v>36</v>
      </c>
      <c r="D75" s="107">
        <f>COUNTIF(B7:B73,"R")</f>
        <v>17</v>
      </c>
      <c r="E75" s="45" t="s">
        <v>10</v>
      </c>
      <c r="T75" s="45" t="s">
        <v>261</v>
      </c>
      <c r="U75" s="45" t="s">
        <v>262</v>
      </c>
      <c r="V75" s="45" t="s">
        <v>138</v>
      </c>
    </row>
    <row r="76" spans="3:22" ht="13.5" thickBot="1">
      <c r="C76" s="108" t="s">
        <v>35</v>
      </c>
      <c r="D76" s="109">
        <f>COUNTIF(B7:B73,"P")</f>
        <v>49</v>
      </c>
      <c r="T76" s="45" t="s">
        <v>263</v>
      </c>
      <c r="U76" s="45" t="s">
        <v>45</v>
      </c>
      <c r="V76" s="45" t="s">
        <v>260</v>
      </c>
    </row>
    <row r="77" spans="1:22" ht="12.75">
      <c r="A77" s="110"/>
      <c r="B77" s="110"/>
      <c r="C77" s="110"/>
      <c r="D77" s="110"/>
      <c r="E77" s="110"/>
      <c r="T77" s="45" t="s">
        <v>264</v>
      </c>
      <c r="U77" s="45" t="s">
        <v>64</v>
      </c>
      <c r="V77" s="45" t="s">
        <v>136</v>
      </c>
    </row>
    <row r="78" spans="1:22" ht="12.75">
      <c r="A78" s="110"/>
      <c r="B78" s="110"/>
      <c r="C78" s="119" t="s">
        <v>37</v>
      </c>
      <c r="D78" s="120" t="s">
        <v>152</v>
      </c>
      <c r="F78" s="119"/>
      <c r="G78" s="119"/>
      <c r="H78" s="119"/>
      <c r="I78" s="119" t="s">
        <v>38</v>
      </c>
      <c r="K78" s="119" t="s">
        <v>153</v>
      </c>
      <c r="T78" s="45" t="s">
        <v>265</v>
      </c>
      <c r="U78" s="45" t="s">
        <v>266</v>
      </c>
      <c r="V78" s="45" t="s">
        <v>267</v>
      </c>
    </row>
    <row r="79" spans="1:22" ht="12.75">
      <c r="A79" s="110"/>
      <c r="B79" s="110"/>
      <c r="C79" s="111"/>
      <c r="D79" s="112"/>
      <c r="E79" s="112"/>
      <c r="T79" s="45" t="s">
        <v>265</v>
      </c>
      <c r="U79" s="45" t="s">
        <v>268</v>
      </c>
      <c r="V79" s="45" t="s">
        <v>86</v>
      </c>
    </row>
    <row r="80" spans="1:22" ht="12.75">
      <c r="A80" s="110"/>
      <c r="B80" s="110"/>
      <c r="C80" s="111"/>
      <c r="D80" s="112"/>
      <c r="E80" s="112"/>
      <c r="T80" s="45" t="s">
        <v>269</v>
      </c>
      <c r="U80" s="45" t="s">
        <v>89</v>
      </c>
      <c r="V80" s="45" t="s">
        <v>48</v>
      </c>
    </row>
    <row r="81" spans="1:21" ht="12.75">
      <c r="A81" s="110"/>
      <c r="B81" s="110"/>
      <c r="C81" s="110"/>
      <c r="D81" s="110"/>
      <c r="E81" s="110"/>
      <c r="T81" s="45" t="s">
        <v>269</v>
      </c>
      <c r="U81" s="45" t="s">
        <v>165</v>
      </c>
    </row>
    <row r="82" spans="20:22" ht="12.75">
      <c r="T82" s="45" t="s">
        <v>270</v>
      </c>
      <c r="U82" s="45" t="s">
        <v>271</v>
      </c>
      <c r="V82" s="45" t="s">
        <v>41</v>
      </c>
    </row>
    <row r="83" spans="20:22" ht="12.75">
      <c r="T83" s="93" t="s">
        <v>46</v>
      </c>
      <c r="U83" s="93" t="s">
        <v>47</v>
      </c>
      <c r="V83" s="93" t="s">
        <v>48</v>
      </c>
    </row>
    <row r="84" spans="20:22" ht="12.75">
      <c r="T84" s="93" t="s">
        <v>65</v>
      </c>
      <c r="U84" s="93" t="s">
        <v>66</v>
      </c>
      <c r="V84" s="93" t="s">
        <v>104</v>
      </c>
    </row>
    <row r="85" spans="20:22" ht="12.75">
      <c r="T85" s="45" t="s">
        <v>272</v>
      </c>
      <c r="U85" s="45" t="s">
        <v>66</v>
      </c>
      <c r="V85" s="45" t="s">
        <v>171</v>
      </c>
    </row>
    <row r="86" spans="20:22" ht="12.75">
      <c r="T86" s="45" t="s">
        <v>272</v>
      </c>
      <c r="U86" s="45" t="s">
        <v>66</v>
      </c>
      <c r="V86" s="45" t="s">
        <v>157</v>
      </c>
    </row>
    <row r="87" spans="20:22" ht="12.75">
      <c r="T87" s="45" t="s">
        <v>273</v>
      </c>
      <c r="U87" s="45" t="s">
        <v>274</v>
      </c>
      <c r="V87" s="45" t="s">
        <v>157</v>
      </c>
    </row>
    <row r="88" spans="20:22" ht="12.75">
      <c r="T88" s="93" t="s">
        <v>55</v>
      </c>
      <c r="U88" s="93" t="s">
        <v>56</v>
      </c>
      <c r="V88" s="93" t="s">
        <v>57</v>
      </c>
    </row>
    <row r="89" spans="20:22" ht="12.75">
      <c r="T89" s="45" t="s">
        <v>275</v>
      </c>
      <c r="U89" s="45" t="s">
        <v>108</v>
      </c>
      <c r="V89" s="45" t="s">
        <v>41</v>
      </c>
    </row>
    <row r="90" spans="20:22" ht="12.75">
      <c r="T90" s="93" t="s">
        <v>52</v>
      </c>
      <c r="U90" s="93" t="s">
        <v>53</v>
      </c>
      <c r="V90" s="93" t="s">
        <v>54</v>
      </c>
    </row>
    <row r="91" spans="20:22" ht="12.75">
      <c r="T91" s="45" t="s">
        <v>276</v>
      </c>
      <c r="U91" s="45" t="s">
        <v>53</v>
      </c>
      <c r="V91" s="45" t="s">
        <v>277</v>
      </c>
    </row>
    <row r="92" spans="20:22" ht="12.75">
      <c r="T92" s="45" t="s">
        <v>278</v>
      </c>
      <c r="U92" s="45" t="s">
        <v>279</v>
      </c>
      <c r="V92" s="45" t="s">
        <v>163</v>
      </c>
    </row>
    <row r="93" spans="20:22" ht="12.75">
      <c r="T93" s="45" t="s">
        <v>280</v>
      </c>
      <c r="U93" s="45" t="s">
        <v>281</v>
      </c>
      <c r="V93" s="45" t="s">
        <v>180</v>
      </c>
    </row>
    <row r="94" spans="20:22" ht="12.75">
      <c r="T94" s="45" t="s">
        <v>282</v>
      </c>
      <c r="U94" s="45" t="s">
        <v>133</v>
      </c>
      <c r="V94" s="45" t="s">
        <v>127</v>
      </c>
    </row>
    <row r="95" spans="20:22" ht="12.75">
      <c r="T95" s="45" t="s">
        <v>283</v>
      </c>
      <c r="U95" s="45" t="s">
        <v>40</v>
      </c>
      <c r="V95" s="45" t="s">
        <v>174</v>
      </c>
    </row>
    <row r="96" spans="20:22" ht="12.75">
      <c r="T96" s="45" t="s">
        <v>284</v>
      </c>
      <c r="U96" s="45" t="s">
        <v>285</v>
      </c>
      <c r="V96" s="45" t="s">
        <v>157</v>
      </c>
    </row>
    <row r="97" spans="20:22" ht="12.75">
      <c r="T97" s="45" t="s">
        <v>286</v>
      </c>
      <c r="U97" s="45" t="s">
        <v>208</v>
      </c>
      <c r="V97" s="45" t="s">
        <v>171</v>
      </c>
    </row>
    <row r="98" spans="20:22" ht="12.75">
      <c r="T98" s="45" t="s">
        <v>286</v>
      </c>
      <c r="U98" s="45" t="s">
        <v>208</v>
      </c>
      <c r="V98" s="45" t="s">
        <v>157</v>
      </c>
    </row>
    <row r="99" spans="20:22" ht="12.75">
      <c r="T99" s="93" t="s">
        <v>75</v>
      </c>
      <c r="U99" s="93" t="s">
        <v>76</v>
      </c>
      <c r="V99" s="93" t="s">
        <v>41</v>
      </c>
    </row>
    <row r="100" spans="20:22" ht="12.75">
      <c r="T100" s="45" t="s">
        <v>94</v>
      </c>
      <c r="U100" s="45" t="s">
        <v>95</v>
      </c>
      <c r="V100" s="45" t="s">
        <v>96</v>
      </c>
    </row>
    <row r="101" spans="20:22" ht="12.75">
      <c r="T101" s="45" t="s">
        <v>287</v>
      </c>
      <c r="U101" s="45" t="s">
        <v>178</v>
      </c>
      <c r="V101" s="45" t="s">
        <v>157</v>
      </c>
    </row>
    <row r="102" spans="20:22" ht="12.75">
      <c r="T102" s="45" t="s">
        <v>288</v>
      </c>
      <c r="U102" s="45" t="s">
        <v>289</v>
      </c>
      <c r="V102" s="45" t="s">
        <v>171</v>
      </c>
    </row>
    <row r="103" spans="20:22" ht="12.75">
      <c r="T103" s="45" t="s">
        <v>288</v>
      </c>
      <c r="U103" s="45" t="s">
        <v>289</v>
      </c>
      <c r="V103" s="45" t="s">
        <v>157</v>
      </c>
    </row>
    <row r="104" spans="20:22" ht="12.75">
      <c r="T104" s="45" t="s">
        <v>290</v>
      </c>
      <c r="U104" s="45" t="s">
        <v>291</v>
      </c>
      <c r="V104" s="45" t="s">
        <v>184</v>
      </c>
    </row>
    <row r="105" spans="20:22" ht="12.75">
      <c r="T105" s="93" t="s">
        <v>132</v>
      </c>
      <c r="U105" s="93" t="s">
        <v>133</v>
      </c>
      <c r="V105" s="93" t="s">
        <v>41</v>
      </c>
    </row>
    <row r="106" spans="20:22" ht="12.75">
      <c r="T106" s="45" t="s">
        <v>292</v>
      </c>
      <c r="U106" s="45" t="s">
        <v>56</v>
      </c>
      <c r="V106" s="45" t="s">
        <v>86</v>
      </c>
    </row>
    <row r="107" spans="20:22" ht="12.75">
      <c r="T107" s="45" t="s">
        <v>293</v>
      </c>
      <c r="U107" s="45" t="s">
        <v>294</v>
      </c>
      <c r="V107" s="45" t="s">
        <v>176</v>
      </c>
    </row>
    <row r="108" spans="20:22" ht="12.75">
      <c r="T108" s="45" t="s">
        <v>295</v>
      </c>
      <c r="U108" s="45" t="s">
        <v>296</v>
      </c>
      <c r="V108" s="45" t="s">
        <v>297</v>
      </c>
    </row>
    <row r="109" spans="20:22" ht="12.75">
      <c r="T109" s="45" t="s">
        <v>298</v>
      </c>
      <c r="U109" s="45" t="s">
        <v>64</v>
      </c>
      <c r="V109" s="45" t="s">
        <v>299</v>
      </c>
    </row>
    <row r="110" spans="20:22" ht="12.75">
      <c r="T110" s="45" t="s">
        <v>300</v>
      </c>
      <c r="U110" s="45" t="s">
        <v>40</v>
      </c>
      <c r="V110" s="45" t="s">
        <v>157</v>
      </c>
    </row>
    <row r="111" spans="20:22" ht="12.75">
      <c r="T111" s="45" t="s">
        <v>301</v>
      </c>
      <c r="U111" s="45" t="s">
        <v>133</v>
      </c>
      <c r="V111" s="45" t="s">
        <v>302</v>
      </c>
    </row>
    <row r="112" spans="20:22" ht="12.75">
      <c r="T112" s="93" t="s">
        <v>67</v>
      </c>
      <c r="U112" s="93" t="s">
        <v>68</v>
      </c>
      <c r="V112" s="93" t="s">
        <v>60</v>
      </c>
    </row>
    <row r="113" spans="20:22" ht="12.75">
      <c r="T113" s="45" t="s">
        <v>303</v>
      </c>
      <c r="U113" s="45" t="s">
        <v>178</v>
      </c>
      <c r="V113" s="45" t="s">
        <v>48</v>
      </c>
    </row>
    <row r="114" spans="20:22" ht="12.75">
      <c r="T114" s="45" t="s">
        <v>304</v>
      </c>
      <c r="U114" s="45" t="s">
        <v>208</v>
      </c>
      <c r="V114" s="45" t="s">
        <v>48</v>
      </c>
    </row>
    <row r="115" spans="20:22" ht="12.75">
      <c r="T115" s="93" t="s">
        <v>61</v>
      </c>
      <c r="U115" s="93" t="s">
        <v>62</v>
      </c>
      <c r="V115" s="93" t="s">
        <v>41</v>
      </c>
    </row>
    <row r="116" spans="20:22" ht="12.75">
      <c r="T116" s="45" t="s">
        <v>305</v>
      </c>
      <c r="U116" s="45" t="s">
        <v>108</v>
      </c>
      <c r="V116" s="45" t="s">
        <v>306</v>
      </c>
    </row>
    <row r="117" spans="20:22" ht="12.75">
      <c r="T117" s="93" t="s">
        <v>148</v>
      </c>
      <c r="U117" s="93" t="s">
        <v>149</v>
      </c>
      <c r="V117" s="93" t="s">
        <v>140</v>
      </c>
    </row>
    <row r="118" spans="20:22" ht="12.75">
      <c r="T118" s="45" t="s">
        <v>307</v>
      </c>
      <c r="U118" s="45" t="s">
        <v>113</v>
      </c>
      <c r="V118" s="45" t="s">
        <v>308</v>
      </c>
    </row>
    <row r="119" spans="20:22" ht="12.75">
      <c r="T119" s="93" t="s">
        <v>129</v>
      </c>
      <c r="U119" s="93" t="s">
        <v>68</v>
      </c>
      <c r="V119" s="93" t="s">
        <v>136</v>
      </c>
    </row>
    <row r="120" spans="20:22" ht="12.75">
      <c r="T120" s="45" t="s">
        <v>129</v>
      </c>
      <c r="U120" s="45" t="s">
        <v>68</v>
      </c>
      <c r="V120" s="45" t="s">
        <v>41</v>
      </c>
    </row>
    <row r="121" spans="20:22" ht="12.75">
      <c r="T121" s="45" t="s">
        <v>129</v>
      </c>
      <c r="U121" s="45" t="s">
        <v>131</v>
      </c>
      <c r="V121" s="45" t="s">
        <v>136</v>
      </c>
    </row>
    <row r="122" spans="20:22" ht="12.75">
      <c r="T122" s="93" t="s">
        <v>97</v>
      </c>
      <c r="U122" s="93" t="s">
        <v>98</v>
      </c>
      <c r="V122" s="93" t="s">
        <v>41</v>
      </c>
    </row>
    <row r="123" spans="20:22" ht="12.75">
      <c r="T123" s="45" t="s">
        <v>309</v>
      </c>
      <c r="U123" s="45" t="s">
        <v>197</v>
      </c>
      <c r="V123" s="45" t="s">
        <v>302</v>
      </c>
    </row>
    <row r="124" spans="20:22" ht="12.75">
      <c r="T124" s="45" t="s">
        <v>309</v>
      </c>
      <c r="U124" s="45" t="s">
        <v>76</v>
      </c>
      <c r="V124" s="45" t="s">
        <v>302</v>
      </c>
    </row>
    <row r="125" spans="20:22" ht="12.75">
      <c r="T125" s="45" t="s">
        <v>310</v>
      </c>
      <c r="U125" s="45" t="s">
        <v>131</v>
      </c>
      <c r="V125" s="45" t="s">
        <v>311</v>
      </c>
    </row>
    <row r="126" spans="20:22" ht="12.75">
      <c r="T126" s="45" t="s">
        <v>312</v>
      </c>
      <c r="U126" s="45" t="s">
        <v>56</v>
      </c>
      <c r="V126" s="45" t="s">
        <v>57</v>
      </c>
    </row>
    <row r="127" spans="20:22" ht="12.75">
      <c r="T127" s="45" t="s">
        <v>313</v>
      </c>
      <c r="U127" s="45" t="s">
        <v>85</v>
      </c>
      <c r="V127" s="45" t="s">
        <v>48</v>
      </c>
    </row>
    <row r="128" spans="20:22" ht="12.75">
      <c r="T128" s="45" t="s">
        <v>314</v>
      </c>
      <c r="U128" s="45" t="s">
        <v>155</v>
      </c>
      <c r="V128" s="45" t="s">
        <v>171</v>
      </c>
    </row>
    <row r="129" spans="20:22" ht="12.75">
      <c r="T129" s="45" t="s">
        <v>314</v>
      </c>
      <c r="U129" s="45" t="s">
        <v>155</v>
      </c>
      <c r="V129" s="45" t="s">
        <v>157</v>
      </c>
    </row>
    <row r="130" spans="20:22" ht="12.75">
      <c r="T130" s="45" t="s">
        <v>315</v>
      </c>
      <c r="U130" s="45" t="s">
        <v>316</v>
      </c>
      <c r="V130" s="45" t="s">
        <v>157</v>
      </c>
    </row>
    <row r="131" spans="20:22" ht="12.75">
      <c r="T131" s="45" t="s">
        <v>317</v>
      </c>
      <c r="U131" s="45" t="s">
        <v>56</v>
      </c>
      <c r="V131" s="45" t="s">
        <v>216</v>
      </c>
    </row>
    <row r="132" spans="20:22" ht="12.75">
      <c r="T132" s="45" t="s">
        <v>318</v>
      </c>
      <c r="U132" s="45" t="s">
        <v>131</v>
      </c>
      <c r="V132" s="45" t="s">
        <v>157</v>
      </c>
    </row>
    <row r="133" spans="20:22" ht="12.75">
      <c r="T133" s="45" t="s">
        <v>319</v>
      </c>
      <c r="U133" s="45" t="s">
        <v>320</v>
      </c>
      <c r="V133" s="45" t="s">
        <v>321</v>
      </c>
    </row>
    <row r="134" spans="20:22" ht="12.75">
      <c r="T134" s="45" t="s">
        <v>322</v>
      </c>
      <c r="U134" s="45" t="s">
        <v>56</v>
      </c>
      <c r="V134" s="45" t="s">
        <v>166</v>
      </c>
    </row>
    <row r="135" spans="20:22" ht="12.75">
      <c r="T135" s="45" t="s">
        <v>323</v>
      </c>
      <c r="U135" s="45" t="s">
        <v>56</v>
      </c>
      <c r="V135" s="45" t="s">
        <v>166</v>
      </c>
    </row>
    <row r="136" spans="20:22" ht="12.75">
      <c r="T136" s="45" t="s">
        <v>324</v>
      </c>
      <c r="U136" s="45" t="s">
        <v>59</v>
      </c>
      <c r="V136" s="45" t="s">
        <v>157</v>
      </c>
    </row>
    <row r="137" spans="20:22" ht="12.75">
      <c r="T137" s="93" t="s">
        <v>146</v>
      </c>
      <c r="U137" s="93" t="s">
        <v>76</v>
      </c>
      <c r="V137" s="93" t="s">
        <v>140</v>
      </c>
    </row>
    <row r="138" spans="20:22" ht="12.75">
      <c r="T138" s="45" t="s">
        <v>325</v>
      </c>
      <c r="U138" s="45" t="s">
        <v>85</v>
      </c>
      <c r="V138" s="45" t="s">
        <v>127</v>
      </c>
    </row>
    <row r="139" spans="20:22" ht="12.75">
      <c r="T139" s="45" t="s">
        <v>326</v>
      </c>
      <c r="U139" s="45" t="s">
        <v>68</v>
      </c>
      <c r="V139" s="45" t="s">
        <v>57</v>
      </c>
    </row>
    <row r="140" spans="20:22" ht="12.75">
      <c r="T140" s="45" t="s">
        <v>327</v>
      </c>
      <c r="U140" s="45" t="s">
        <v>208</v>
      </c>
      <c r="V140" s="45" t="s">
        <v>328</v>
      </c>
    </row>
    <row r="141" spans="20:22" ht="12.75">
      <c r="T141" s="45" t="s">
        <v>329</v>
      </c>
      <c r="U141" s="45" t="s">
        <v>108</v>
      </c>
      <c r="V141" s="45" t="s">
        <v>245</v>
      </c>
    </row>
    <row r="142" spans="20:22" ht="12.75">
      <c r="T142" s="45" t="s">
        <v>329</v>
      </c>
      <c r="U142" s="45" t="s">
        <v>92</v>
      </c>
      <c r="V142" s="45" t="s">
        <v>245</v>
      </c>
    </row>
    <row r="143" spans="20:22" ht="12.75">
      <c r="T143" s="45" t="s">
        <v>330</v>
      </c>
      <c r="U143" s="45" t="s">
        <v>92</v>
      </c>
      <c r="V143" s="45" t="s">
        <v>245</v>
      </c>
    </row>
    <row r="144" spans="20:22" ht="12.75">
      <c r="T144" s="45" t="s">
        <v>331</v>
      </c>
      <c r="U144" s="45" t="s">
        <v>332</v>
      </c>
      <c r="V144" s="45" t="s">
        <v>157</v>
      </c>
    </row>
    <row r="145" spans="20:22" ht="12.75">
      <c r="T145" s="93" t="s">
        <v>109</v>
      </c>
      <c r="U145" s="93" t="s">
        <v>110</v>
      </c>
      <c r="V145" s="93" t="s">
        <v>111</v>
      </c>
    </row>
    <row r="146" spans="20:22" ht="12.75">
      <c r="T146" s="45" t="s">
        <v>333</v>
      </c>
      <c r="U146" s="45" t="s">
        <v>110</v>
      </c>
      <c r="V146" s="45" t="s">
        <v>111</v>
      </c>
    </row>
    <row r="147" spans="20:22" ht="12.75">
      <c r="T147" s="93" t="s">
        <v>84</v>
      </c>
      <c r="U147" s="93" t="s">
        <v>85</v>
      </c>
      <c r="V147" s="93" t="s">
        <v>86</v>
      </c>
    </row>
    <row r="148" spans="20:22" ht="12.75">
      <c r="T148" s="45" t="s">
        <v>334</v>
      </c>
      <c r="U148" s="45" t="s">
        <v>131</v>
      </c>
      <c r="V148" s="45" t="s">
        <v>104</v>
      </c>
    </row>
    <row r="149" spans="20:22" ht="12.75">
      <c r="T149" s="45" t="s">
        <v>124</v>
      </c>
      <c r="U149" s="45" t="s">
        <v>56</v>
      </c>
      <c r="V149" s="45" t="s">
        <v>125</v>
      </c>
    </row>
    <row r="150" spans="20:22" ht="12.75">
      <c r="T150" s="45" t="s">
        <v>335</v>
      </c>
      <c r="U150" s="45" t="s">
        <v>59</v>
      </c>
      <c r="V150" s="45" t="s">
        <v>86</v>
      </c>
    </row>
    <row r="151" spans="20:22" ht="12.75">
      <c r="T151" s="45" t="s">
        <v>336</v>
      </c>
      <c r="U151" s="45" t="s">
        <v>103</v>
      </c>
      <c r="V151" s="45" t="s">
        <v>328</v>
      </c>
    </row>
    <row r="152" spans="20:22" ht="12.75">
      <c r="T152" s="45" t="s">
        <v>337</v>
      </c>
      <c r="U152" s="45" t="s">
        <v>338</v>
      </c>
      <c r="V152" s="45" t="s">
        <v>339</v>
      </c>
    </row>
    <row r="153" spans="20:22" ht="12.75">
      <c r="T153" s="45" t="s">
        <v>340</v>
      </c>
      <c r="U153" s="45" t="s">
        <v>338</v>
      </c>
      <c r="V153" s="45" t="s">
        <v>339</v>
      </c>
    </row>
    <row r="154" spans="20:22" ht="12.75">
      <c r="T154" s="45" t="s">
        <v>341</v>
      </c>
      <c r="U154" s="45" t="s">
        <v>66</v>
      </c>
      <c r="V154" s="45" t="s">
        <v>169</v>
      </c>
    </row>
    <row r="155" spans="20:22" ht="12.75">
      <c r="T155" s="93" t="s">
        <v>139</v>
      </c>
      <c r="U155" s="93" t="s">
        <v>45</v>
      </c>
      <c r="V155" s="93" t="s">
        <v>140</v>
      </c>
    </row>
    <row r="156" spans="20:22" ht="12.75">
      <c r="T156" s="45" t="s">
        <v>139</v>
      </c>
      <c r="U156" s="45" t="s">
        <v>45</v>
      </c>
      <c r="V156" s="45" t="s">
        <v>342</v>
      </c>
    </row>
    <row r="157" spans="20:22" ht="12.75">
      <c r="T157" s="93" t="s">
        <v>106</v>
      </c>
      <c r="U157" s="93" t="s">
        <v>53</v>
      </c>
      <c r="V157" s="93" t="s">
        <v>86</v>
      </c>
    </row>
    <row r="158" spans="20:22" ht="12.75">
      <c r="T158" s="45" t="s">
        <v>343</v>
      </c>
      <c r="U158" s="45" t="s">
        <v>131</v>
      </c>
      <c r="V158" s="45" t="s">
        <v>344</v>
      </c>
    </row>
    <row r="159" spans="20:22" ht="12.75">
      <c r="T159" s="45" t="s">
        <v>345</v>
      </c>
      <c r="U159" s="45" t="s">
        <v>131</v>
      </c>
      <c r="V159" s="45" t="s">
        <v>174</v>
      </c>
    </row>
    <row r="160" spans="20:22" ht="12.75">
      <c r="T160" s="45" t="s">
        <v>346</v>
      </c>
      <c r="U160" s="45" t="s">
        <v>347</v>
      </c>
      <c r="V160" s="45" t="s">
        <v>127</v>
      </c>
    </row>
    <row r="161" spans="20:22" ht="12.75">
      <c r="T161" s="45" t="s">
        <v>348</v>
      </c>
      <c r="U161" s="45" t="s">
        <v>64</v>
      </c>
      <c r="V161" s="45" t="s">
        <v>214</v>
      </c>
    </row>
    <row r="162" spans="20:22" ht="12.75">
      <c r="T162" s="45" t="s">
        <v>349</v>
      </c>
      <c r="U162" s="45" t="s">
        <v>71</v>
      </c>
      <c r="V162" s="45" t="s">
        <v>136</v>
      </c>
    </row>
    <row r="163" spans="20:22" ht="12.75">
      <c r="T163" s="45" t="s">
        <v>350</v>
      </c>
      <c r="U163" s="45" t="s">
        <v>351</v>
      </c>
      <c r="V163" s="45" t="s">
        <v>169</v>
      </c>
    </row>
    <row r="164" spans="20:22" ht="12.75">
      <c r="T164" s="45" t="s">
        <v>352</v>
      </c>
      <c r="U164" s="45" t="s">
        <v>71</v>
      </c>
      <c r="V164" s="45" t="s">
        <v>104</v>
      </c>
    </row>
    <row r="165" spans="20:22" ht="12.75">
      <c r="T165" s="45" t="s">
        <v>353</v>
      </c>
      <c r="U165" s="45" t="s">
        <v>113</v>
      </c>
      <c r="V165" s="45" t="s">
        <v>140</v>
      </c>
    </row>
    <row r="166" spans="20:22" ht="12.75">
      <c r="T166" s="93" t="s">
        <v>72</v>
      </c>
      <c r="U166" s="93" t="s">
        <v>73</v>
      </c>
      <c r="V166" s="93" t="s">
        <v>74</v>
      </c>
    </row>
    <row r="167" spans="20:22" ht="12.75">
      <c r="T167" s="45" t="s">
        <v>354</v>
      </c>
      <c r="U167" s="45" t="s">
        <v>64</v>
      </c>
      <c r="V167" s="45" t="s">
        <v>127</v>
      </c>
    </row>
    <row r="168" spans="20:22" ht="12.75">
      <c r="T168" s="45" t="s">
        <v>355</v>
      </c>
      <c r="U168" s="45" t="s">
        <v>356</v>
      </c>
      <c r="V168" s="45" t="s">
        <v>127</v>
      </c>
    </row>
    <row r="169" spans="20:22" ht="12.75">
      <c r="T169" s="45" t="s">
        <v>357</v>
      </c>
      <c r="U169" s="45" t="s">
        <v>358</v>
      </c>
      <c r="V169" s="45" t="s">
        <v>86</v>
      </c>
    </row>
    <row r="170" spans="20:22" ht="12.75">
      <c r="T170" s="45" t="s">
        <v>359</v>
      </c>
      <c r="U170" s="45" t="s">
        <v>56</v>
      </c>
      <c r="V170" s="45" t="s">
        <v>57</v>
      </c>
    </row>
    <row r="171" spans="20:22" ht="12.75">
      <c r="T171" s="93" t="s">
        <v>107</v>
      </c>
      <c r="U171" s="93" t="s">
        <v>108</v>
      </c>
      <c r="V171" s="93" t="s">
        <v>104</v>
      </c>
    </row>
    <row r="172" spans="20:22" ht="12.75">
      <c r="T172" s="93" t="s">
        <v>126</v>
      </c>
      <c r="U172" s="93" t="s">
        <v>76</v>
      </c>
      <c r="V172" s="93" t="s">
        <v>127</v>
      </c>
    </row>
    <row r="173" spans="20:22" ht="12.75">
      <c r="T173" s="45" t="s">
        <v>360</v>
      </c>
      <c r="U173" s="45" t="s">
        <v>133</v>
      </c>
      <c r="V173" s="45" t="s">
        <v>70</v>
      </c>
    </row>
    <row r="174" spans="20:22" ht="12.75">
      <c r="T174" s="93" t="s">
        <v>39</v>
      </c>
      <c r="U174" s="93" t="s">
        <v>40</v>
      </c>
      <c r="V174" s="93" t="s">
        <v>41</v>
      </c>
    </row>
    <row r="175" spans="20:22" ht="12.75">
      <c r="T175" s="45" t="s">
        <v>361</v>
      </c>
      <c r="U175" s="45" t="s">
        <v>40</v>
      </c>
      <c r="V175" s="45" t="s">
        <v>125</v>
      </c>
    </row>
    <row r="176" spans="20:22" ht="12.75">
      <c r="T176" s="93" t="s">
        <v>42</v>
      </c>
      <c r="U176" s="93" t="s">
        <v>43</v>
      </c>
      <c r="V176" s="93" t="s">
        <v>41</v>
      </c>
    </row>
    <row r="177" spans="20:22" ht="12.75">
      <c r="T177" s="45" t="s">
        <v>362</v>
      </c>
      <c r="U177" s="45" t="s">
        <v>43</v>
      </c>
      <c r="V177" s="45" t="s">
        <v>125</v>
      </c>
    </row>
    <row r="178" spans="20:22" ht="12.75">
      <c r="T178" s="93"/>
      <c r="U178" s="93"/>
      <c r="V178" s="93"/>
    </row>
    <row r="179" spans="20:22" ht="12.75">
      <c r="T179" s="93"/>
      <c r="U179" s="93"/>
      <c r="V179" s="93"/>
    </row>
    <row r="180" spans="20:22" ht="12.75">
      <c r="T180" s="93"/>
      <c r="U180" s="93"/>
      <c r="V180" s="93"/>
    </row>
    <row r="181" spans="20:22" ht="12.75">
      <c r="T181" s="93"/>
      <c r="U181" s="93"/>
      <c r="V181" s="93"/>
    </row>
    <row r="182" spans="20:22" ht="12.75">
      <c r="T182" s="93"/>
      <c r="U182" s="93"/>
      <c r="V182" s="93"/>
    </row>
    <row r="183" spans="20:22" ht="12.75">
      <c r="T183" s="93"/>
      <c r="U183" s="93"/>
      <c r="V183" s="93"/>
    </row>
    <row r="185" spans="20:22" ht="12.75">
      <c r="T185" s="93"/>
      <c r="U185" s="93"/>
      <c r="V185" s="93"/>
    </row>
    <row r="187" spans="20:22" ht="12.75">
      <c r="T187" s="93"/>
      <c r="U187" s="93"/>
      <c r="V187" s="93"/>
    </row>
    <row r="190" spans="20:22" ht="12.75">
      <c r="T190" s="93"/>
      <c r="U190" s="93"/>
      <c r="V190" s="93"/>
    </row>
    <row r="191" spans="20:22" ht="12.75">
      <c r="T191" s="93"/>
      <c r="U191" s="93"/>
      <c r="V191" s="93"/>
    </row>
    <row r="193" spans="20:22" ht="12.75">
      <c r="T193" s="93"/>
      <c r="U193" s="93"/>
      <c r="V193" s="93"/>
    </row>
    <row r="194" spans="20:22" ht="12.75">
      <c r="T194" s="93"/>
      <c r="U194" s="93"/>
      <c r="V194" s="93"/>
    </row>
    <row r="195" spans="20:22" ht="12.75">
      <c r="T195" s="93"/>
      <c r="U195" s="93"/>
      <c r="V195" s="93"/>
    </row>
    <row r="197" spans="20:22" ht="12.75">
      <c r="T197" s="93"/>
      <c r="U197" s="93"/>
      <c r="V197" s="93"/>
    </row>
    <row r="201" spans="20:22" ht="12.75">
      <c r="T201" s="93"/>
      <c r="U201" s="93"/>
      <c r="V201" s="93"/>
    </row>
    <row r="203" spans="20:22" ht="12.75">
      <c r="T203" s="93"/>
      <c r="U203" s="93"/>
      <c r="V203" s="93"/>
    </row>
    <row r="205" spans="20:22" ht="12.75">
      <c r="T205" s="93"/>
      <c r="U205" s="93"/>
      <c r="V205" s="93"/>
    </row>
    <row r="206" spans="20:22" ht="12.75">
      <c r="T206" s="93"/>
      <c r="U206" s="93"/>
      <c r="V206" s="93"/>
    </row>
    <row r="209" spans="20:22" ht="12.75">
      <c r="T209" s="93"/>
      <c r="U209" s="93"/>
      <c r="V209" s="93"/>
    </row>
    <row r="210" spans="20:22" ht="12.75">
      <c r="T210" s="93"/>
      <c r="U210" s="93"/>
      <c r="V210" s="93"/>
    </row>
    <row r="211" spans="20:22" ht="12.75">
      <c r="T211" s="93"/>
      <c r="U211" s="93"/>
      <c r="V211" s="93"/>
    </row>
    <row r="214" spans="20:22" ht="12.75">
      <c r="T214" s="93"/>
      <c r="U214" s="93"/>
      <c r="V214" s="93"/>
    </row>
    <row r="215" spans="20:22" ht="12.75">
      <c r="T215" s="93"/>
      <c r="U215" s="93"/>
      <c r="V215" s="93"/>
    </row>
    <row r="216" spans="20:22" ht="12.75">
      <c r="T216" s="93"/>
      <c r="U216" s="93"/>
      <c r="V216" s="93"/>
    </row>
    <row r="218" spans="20:22" ht="12.75">
      <c r="T218" s="93"/>
      <c r="U218" s="93"/>
      <c r="V218" s="93"/>
    </row>
    <row r="219" spans="20:22" ht="12.75">
      <c r="T219" s="93"/>
      <c r="U219" s="93"/>
      <c r="V219" s="93"/>
    </row>
    <row r="220" spans="20:22" ht="12.75">
      <c r="T220" s="93"/>
      <c r="U220" s="93"/>
      <c r="V220" s="93"/>
    </row>
    <row r="221" spans="20:22" ht="12.75">
      <c r="T221" s="93"/>
      <c r="U221" s="93"/>
      <c r="V221" s="93"/>
    </row>
    <row r="225" spans="20:22" ht="12.75">
      <c r="T225" s="93"/>
      <c r="U225" s="93"/>
      <c r="V225" s="93"/>
    </row>
    <row r="233" spans="20:22" ht="12.75">
      <c r="T233" s="93"/>
      <c r="U233" s="93"/>
      <c r="V233" s="93"/>
    </row>
    <row r="235" spans="20:22" ht="12.75">
      <c r="T235" s="93"/>
      <c r="U235" s="93"/>
      <c r="V235" s="93"/>
    </row>
    <row r="239" spans="20:22" ht="12.75">
      <c r="T239" s="93"/>
      <c r="U239" s="93"/>
      <c r="V239" s="93"/>
    </row>
    <row r="240" spans="20:22" ht="12.75">
      <c r="T240" s="93"/>
      <c r="U240" s="93"/>
      <c r="V240" s="93"/>
    </row>
    <row r="244" spans="20:22" ht="12.75">
      <c r="T244" s="93"/>
      <c r="U244" s="93"/>
      <c r="V244" s="93"/>
    </row>
    <row r="246" spans="20:22" ht="12.75">
      <c r="T246" s="93"/>
      <c r="U246" s="93"/>
      <c r="V246" s="93"/>
    </row>
    <row r="248" spans="20:22" ht="12.75">
      <c r="T248" s="93"/>
      <c r="U248" s="93"/>
      <c r="V248" s="93"/>
    </row>
    <row r="251" spans="20:22" ht="12.75">
      <c r="T251" s="93"/>
      <c r="U251" s="93"/>
      <c r="V251" s="93"/>
    </row>
    <row r="252" spans="20:22" ht="12.75">
      <c r="T252" s="93"/>
      <c r="U252" s="93"/>
      <c r="V252" s="93"/>
    </row>
    <row r="255" spans="20:22" ht="12.75">
      <c r="T255" s="93"/>
      <c r="U255" s="93"/>
      <c r="V255" s="93"/>
    </row>
  </sheetData>
  <sheetProtection/>
  <mergeCells count="14">
    <mergeCell ref="K4:K5"/>
    <mergeCell ref="M4:M5"/>
    <mergeCell ref="A6:M6"/>
    <mergeCell ref="A56:M56"/>
    <mergeCell ref="A1:D1"/>
    <mergeCell ref="E1:K3"/>
    <mergeCell ref="L1:M3"/>
    <mergeCell ref="A2:D3"/>
    <mergeCell ref="B4:B5"/>
    <mergeCell ref="C4:C5"/>
    <mergeCell ref="D4:D5"/>
    <mergeCell ref="E4:E5"/>
    <mergeCell ref="G4:G5"/>
    <mergeCell ref="I4:I5"/>
  </mergeCells>
  <conditionalFormatting sqref="B7:B55 B57:B73">
    <cfRule type="cellIs" priority="2" dxfId="1" operator="equal" stopIfTrue="1">
      <formula>"R"</formula>
    </cfRule>
  </conditionalFormatting>
  <conditionalFormatting sqref="F7:J55 F57:J73">
    <cfRule type="cellIs" priority="1" dxfId="10" operator="equal" stopIfTrue="1">
      <formula>"nebyl"</formula>
    </cfRule>
  </conditionalFormatting>
  <printOptions horizontalCentered="1" verticalCentered="1"/>
  <pageMargins left="0.35433070866141736" right="0.1968503937007874" top="0.15748031496062992" bottom="0.15748031496062992" header="0.11811023622047245" footer="0.1181102362204724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PC</cp:lastModifiedBy>
  <cp:lastPrinted>2016-05-08T12:05:31Z</cp:lastPrinted>
  <dcterms:created xsi:type="dcterms:W3CDTF">2003-04-01T12:06:07Z</dcterms:created>
  <dcterms:modified xsi:type="dcterms:W3CDTF">2016-05-08T12:07:58Z</dcterms:modified>
  <cp:category/>
  <cp:version/>
  <cp:contentType/>
  <cp:contentStatus/>
</cp:coreProperties>
</file>