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0"/>
  </bookViews>
  <sheets>
    <sheet name="Celková" sheetId="1" r:id="rId1"/>
    <sheet name="1. disciplína" sheetId="2" r:id="rId2"/>
    <sheet name="2. disciplína" sheetId="3" r:id="rId3"/>
    <sheet name="3. disciplína" sheetId="4" r:id="rId4"/>
    <sheet name="4. disciplína" sheetId="5" r:id="rId5"/>
    <sheet name="5. disciplína" sheetId="6" r:id="rId6"/>
  </sheets>
  <definedNames>
    <definedName name="_xlnm.Print_Area" localSheetId="1">'1. disciplína'!$A$1:$T$66</definedName>
    <definedName name="_xlnm.Print_Area" localSheetId="2">'2. disciplína'!$A$1:$AF$65</definedName>
    <definedName name="_xlnm.Print_Area" localSheetId="3">'3. disciplína'!$A$1:$AF$65</definedName>
    <definedName name="_xlnm.Print_Area" localSheetId="4">'4. disciplína'!$A$1:$AF$65</definedName>
    <definedName name="_xlnm.Print_Area" localSheetId="5">'5. disciplína'!$A$1:$AF$65</definedName>
    <definedName name="_xlnm.Print_Area" localSheetId="0">'Celková'!$A$1:$K$61</definedName>
  </definedNames>
  <calcPr fullCalcOnLoad="1"/>
</workbook>
</file>

<file path=xl/sharedStrings.xml><?xml version="1.0" encoding="utf-8"?>
<sst xmlns="http://schemas.openxmlformats.org/spreadsheetml/2006/main" count="569" uniqueCount="157">
  <si>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</si>
  <si>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</si>
  <si>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</si>
  <si>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</si>
  <si>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</si>
  <si>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</si>
  <si>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</si>
  <si>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</si>
  <si>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</si>
  <si>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</si>
  <si>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</si>
  <si>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</si>
  <si>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</si>
  <si>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</si>
  <si>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</si>
  <si>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</si>
  <si>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</si>
  <si>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</si>
  <si>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</si>
  <si>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</si>
  <si>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</si>
  <si>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</si>
  <si>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</si>
  <si>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H = z - t</t>
  </si>
  <si>
    <t>jméno</t>
  </si>
  <si>
    <t>VÝSLEDKOVÁ LISTINA</t>
  </si>
  <si>
    <t>CELKEM</t>
  </si>
  <si>
    <t>body</t>
  </si>
  <si>
    <t>PČR Počátky</t>
  </si>
  <si>
    <t>JITKA J.Hradec</t>
  </si>
  <si>
    <t>Bicek Arnošt</t>
  </si>
  <si>
    <t>0137</t>
  </si>
  <si>
    <t>(není)</t>
  </si>
  <si>
    <t>0211</t>
  </si>
  <si>
    <t>Čekal Josef</t>
  </si>
  <si>
    <t>0291</t>
  </si>
  <si>
    <t>Týn n. Vltavou</t>
  </si>
  <si>
    <t>0745</t>
  </si>
  <si>
    <t>ÚVS J. Hradec</t>
  </si>
  <si>
    <t>Koch Miroslav</t>
  </si>
  <si>
    <t>1280</t>
  </si>
  <si>
    <t>ÚVS J.Hradec</t>
  </si>
  <si>
    <t>Mesároš Štefan</t>
  </si>
  <si>
    <t>3518</t>
  </si>
  <si>
    <t>Sokolík Jaroslav</t>
  </si>
  <si>
    <t>4613</t>
  </si>
  <si>
    <t>4172</t>
  </si>
  <si>
    <t>3700</t>
  </si>
  <si>
    <t>2995</t>
  </si>
  <si>
    <t>Vejslík Vladimír</t>
  </si>
  <si>
    <t>3178</t>
  </si>
  <si>
    <t>Žemlička Ladislav</t>
  </si>
  <si>
    <t>3435</t>
  </si>
  <si>
    <t>Žemličková Marie</t>
  </si>
  <si>
    <t>4309</t>
  </si>
  <si>
    <t>Fiala Miroslav</t>
  </si>
  <si>
    <t xml:space="preserve"> FRUKO J.H.</t>
  </si>
  <si>
    <t>FRUKO J.H.</t>
  </si>
  <si>
    <t>H = z</t>
  </si>
  <si>
    <t>SČS-D2</t>
  </si>
  <si>
    <t>VT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</si>
  <si>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</si>
  <si>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</si>
  <si>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</si>
  <si>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</si>
  <si>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</si>
  <si>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</si>
  <si>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</si>
  <si>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</si>
  <si>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</si>
  <si>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</si>
  <si>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</si>
  <si>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</si>
  <si>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</si>
  <si>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5 + 15</t>
  </si>
  <si>
    <t>Počet ran:</t>
  </si>
  <si>
    <t>Hodnocení</t>
  </si>
  <si>
    <r>
      <t xml:space="preserve">kovové
</t>
    </r>
    <r>
      <rPr>
        <sz val="10"/>
        <rFont val="Arial CE"/>
        <family val="0"/>
      </rPr>
      <t>(počet)</t>
    </r>
  </si>
  <si>
    <t>Svoboda Roman</t>
  </si>
  <si>
    <t>4961</t>
  </si>
  <si>
    <t>5138</t>
  </si>
  <si>
    <t>Soutěž</t>
  </si>
  <si>
    <t>77/P</t>
  </si>
  <si>
    <t>VPs, VRs 6</t>
  </si>
  <si>
    <t>5266</t>
  </si>
  <si>
    <t>Disciplína č. 5:</t>
  </si>
  <si>
    <t>Adensam Martin</t>
  </si>
  <si>
    <t/>
  </si>
  <si>
    <t>Červenka Pavel (Pi)</t>
  </si>
  <si>
    <t>Pelhřimov</t>
  </si>
  <si>
    <t>5085</t>
  </si>
  <si>
    <t>Červenka Pavel (Re)</t>
  </si>
  <si>
    <t>Dvořák Jakub</t>
  </si>
  <si>
    <t>4833</t>
  </si>
  <si>
    <t>Fuksa Viktor</t>
  </si>
  <si>
    <t>5131</t>
  </si>
  <si>
    <t>Janko Jaroslav st.</t>
  </si>
  <si>
    <t>1018</t>
  </si>
  <si>
    <t>Koch Miroslav ml.</t>
  </si>
  <si>
    <t>Král Jiří</t>
  </si>
  <si>
    <t>3580</t>
  </si>
  <si>
    <t>Marek Petr</t>
  </si>
  <si>
    <t>1732</t>
  </si>
  <si>
    <t>Novotný František</t>
  </si>
  <si>
    <t>2015</t>
  </si>
  <si>
    <t>Pakosta Karel</t>
  </si>
  <si>
    <t>5249</t>
  </si>
  <si>
    <t>Petržílka Miloslav</t>
  </si>
  <si>
    <t>2168</t>
  </si>
  <si>
    <t>Píša Ladislav</t>
  </si>
  <si>
    <t>Třebíč</t>
  </si>
  <si>
    <t>4882</t>
  </si>
  <si>
    <t>Štícha Marek</t>
  </si>
  <si>
    <t>2916</t>
  </si>
  <si>
    <t>Švéda David</t>
  </si>
  <si>
    <t>Wrzecionko Albert</t>
  </si>
  <si>
    <t>3350</t>
  </si>
  <si>
    <t>Bína Jiří (Pi)</t>
  </si>
  <si>
    <t>Bína Jiří (Re)</t>
  </si>
  <si>
    <t>Brejžek Vojtěch</t>
  </si>
  <si>
    <t>Jílek Milan</t>
  </si>
  <si>
    <t>Toman František</t>
  </si>
  <si>
    <t>Telč</t>
  </si>
  <si>
    <t>Novotný Jaroslav</t>
  </si>
  <si>
    <t>5477</t>
  </si>
  <si>
    <t>5475</t>
  </si>
  <si>
    <t>Švihálek Jiří (Pi)</t>
  </si>
  <si>
    <t>Švihálek Jiří (Re)</t>
  </si>
  <si>
    <t>J. Němec</t>
  </si>
  <si>
    <t>V. Brejžek</t>
  </si>
  <si>
    <t>5481</t>
  </si>
  <si>
    <t>Plecer Josef</t>
  </si>
  <si>
    <t>Zajíček Jan</t>
  </si>
  <si>
    <t>KVZ FRUKO J. Hradec</t>
  </si>
  <si>
    <t>Smejkal Martin (Pi)</t>
  </si>
  <si>
    <t>Smejkal Martin (Re)</t>
  </si>
  <si>
    <t>Švihálek Michal</t>
  </si>
  <si>
    <t>TUZEMÁK</t>
  </si>
  <si>
    <t>0808</t>
  </si>
  <si>
    <t>střelnice Břeskáč, Dolní Skrýchov</t>
  </si>
  <si>
    <t>Mířená střelba z velkorážové pistole</t>
  </si>
  <si>
    <t>Akční střelba - volná úloha</t>
  </si>
  <si>
    <t>Akční střelba na kovové terče</t>
  </si>
  <si>
    <t>0 + 10</t>
  </si>
  <si>
    <t>Hazmuka Radoslav</t>
  </si>
  <si>
    <t>Adamec František</t>
  </si>
  <si>
    <t>Michalisko Vít</t>
  </si>
  <si>
    <t>Dolejš Radim</t>
  </si>
  <si>
    <t>Kostříž Jaroslav</t>
  </si>
  <si>
    <t>5671</t>
  </si>
  <si>
    <t>SPS Písek</t>
  </si>
  <si>
    <t>Štrobl Michal, st.</t>
  </si>
  <si>
    <t>Herceg Bohumil</t>
  </si>
  <si>
    <t>Mesároš Štefan (Pi)</t>
  </si>
  <si>
    <t>Mesároš Štefan (Re)</t>
  </si>
  <si>
    <t>Mynaříková Štěpánka</t>
  </si>
  <si>
    <t>SCS-D3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</si>
</sst>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3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22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/>
    </xf>
    <xf numFmtId="2" fontId="23" fillId="0" borderId="13" xfId="0" applyNumberFormat="1" applyFont="1" applyBorder="1" applyAlignment="1" applyProtection="1">
      <alignment horizontal="center"/>
      <protection locked="0"/>
    </xf>
    <xf numFmtId="2" fontId="23" fillId="0" borderId="13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/>
    </xf>
    <xf numFmtId="2" fontId="23" fillId="0" borderId="19" xfId="0" applyNumberFormat="1" applyFont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center"/>
      <protection/>
    </xf>
    <xf numFmtId="2" fontId="22" fillId="0" borderId="21" xfId="0" applyNumberFormat="1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/>
    </xf>
    <xf numFmtId="0" fontId="24" fillId="24" borderId="16" xfId="0" applyFont="1" applyFill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0" fillId="0" borderId="0" xfId="0" applyFont="1" applyAlignment="1" applyProtection="1">
      <alignment horizontal="left"/>
      <protection/>
    </xf>
    <xf numFmtId="0" fontId="22" fillId="0" borderId="30" xfId="0" applyFont="1" applyBorder="1" applyAlignment="1" applyProtection="1">
      <alignment horizontal="center"/>
      <protection/>
    </xf>
    <xf numFmtId="0" fontId="22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2" fontId="31" fillId="0" borderId="1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2" fontId="31" fillId="0" borderId="34" xfId="0" applyNumberFormat="1" applyFont="1" applyBorder="1" applyAlignment="1">
      <alignment horizontal="center"/>
    </xf>
    <xf numFmtId="2" fontId="22" fillId="0" borderId="35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2" fillId="0" borderId="36" xfId="0" applyFont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28" fillId="0" borderId="13" xfId="0" applyNumberFormat="1" applyFont="1" applyBorder="1" applyAlignment="1">
      <alignment horizontal="left" vertical="center"/>
    </xf>
    <xf numFmtId="0" fontId="30" fillId="0" borderId="0" xfId="0" applyFont="1" applyAlignment="1" applyProtection="1">
      <alignment horizontal="center"/>
      <protection/>
    </xf>
    <xf numFmtId="49" fontId="26" fillId="0" borderId="13" xfId="0" applyNumberFormat="1" applyFont="1" applyBorder="1" applyAlignment="1">
      <alignment horizontal="left" vertical="center"/>
    </xf>
    <xf numFmtId="1" fontId="28" fillId="0" borderId="22" xfId="0" applyNumberFormat="1" applyFont="1" applyBorder="1" applyAlignment="1">
      <alignment horizontal="center"/>
    </xf>
    <xf numFmtId="1" fontId="28" fillId="0" borderId="38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23" fillId="0" borderId="39" xfId="0" applyFont="1" applyBorder="1" applyAlignment="1" applyProtection="1">
      <alignment horizontal="center"/>
      <protection locked="0"/>
    </xf>
    <xf numFmtId="2" fontId="23" fillId="0" borderId="37" xfId="0" applyNumberFormat="1" applyFont="1" applyBorder="1" applyAlignment="1" applyProtection="1">
      <alignment horizontal="center"/>
      <protection locked="0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2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 applyProtection="1">
      <alignment horizontal="center"/>
      <protection/>
    </xf>
    <xf numFmtId="0" fontId="0" fillId="17" borderId="12" xfId="0" applyFill="1" applyBorder="1" applyAlignment="1" applyProtection="1">
      <alignment horizontal="center"/>
      <protection/>
    </xf>
    <xf numFmtId="0" fontId="0" fillId="0" borderId="44" xfId="0" applyBorder="1" applyAlignment="1">
      <alignment horizontal="center" vertical="center"/>
    </xf>
    <xf numFmtId="0" fontId="22" fillId="0" borderId="45" xfId="0" applyFont="1" applyBorder="1" applyAlignment="1" applyProtection="1">
      <alignment horizontal="center"/>
      <protection/>
    </xf>
    <xf numFmtId="1" fontId="28" fillId="0" borderId="12" xfId="0" applyNumberFormat="1" applyFont="1" applyBorder="1" applyAlignment="1">
      <alignment horizontal="center"/>
    </xf>
    <xf numFmtId="1" fontId="28" fillId="0" borderId="34" xfId="0" applyNumberFormat="1" applyFont="1" applyBorder="1" applyAlignment="1">
      <alignment horizontal="center"/>
    </xf>
    <xf numFmtId="0" fontId="24" fillId="24" borderId="36" xfId="0" applyFont="1" applyFill="1" applyBorder="1" applyAlignment="1" applyProtection="1">
      <alignment horizontal="center"/>
      <protection/>
    </xf>
    <xf numFmtId="0" fontId="0" fillId="0" borderId="46" xfId="0" applyBorder="1" applyAlignment="1">
      <alignment horizontal="center"/>
    </xf>
    <xf numFmtId="49" fontId="28" fillId="0" borderId="19" xfId="0" applyNumberFormat="1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1" fontId="28" fillId="0" borderId="4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2" fontId="31" fillId="0" borderId="17" xfId="0" applyNumberFormat="1" applyFont="1" applyBorder="1" applyAlignment="1">
      <alignment horizontal="center"/>
    </xf>
    <xf numFmtId="49" fontId="28" fillId="0" borderId="48" xfId="0" applyNumberFormat="1" applyFont="1" applyBorder="1" applyAlignment="1">
      <alignment horizontal="left" vertical="center"/>
    </xf>
    <xf numFmtId="49" fontId="21" fillId="0" borderId="34" xfId="0" applyNumberFormat="1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0" fillId="0" borderId="13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49" fontId="0" fillId="0" borderId="54" xfId="0" applyNumberForma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53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14" fontId="1" fillId="0" borderId="51" xfId="0" applyNumberFormat="1" applyFont="1" applyBorder="1" applyAlignment="1">
      <alignment horizontal="center"/>
    </xf>
    <xf numFmtId="14" fontId="1" fillId="0" borderId="49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55" xfId="0" applyNumberForma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2" xfId="0" applyBorder="1" applyAlignment="1">
      <alignment horizontal="left"/>
    </xf>
    <xf numFmtId="0" fontId="22" fillId="0" borderId="5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49" fontId="0" fillId="0" borderId="48" xfId="0" applyNumberFormat="1" applyBorder="1" applyAlignment="1">
      <alignment horizontal="left" vertical="center"/>
    </xf>
    <xf numFmtId="49" fontId="0" fillId="0" borderId="62" xfId="0" applyNumberFormat="1" applyBorder="1" applyAlignment="1">
      <alignment horizontal="left" vertical="center"/>
    </xf>
    <xf numFmtId="49" fontId="0" fillId="0" borderId="63" xfId="0" applyNumberFormat="1" applyBorder="1" applyAlignment="1">
      <alignment horizontal="left" vertical="center"/>
    </xf>
    <xf numFmtId="0" fontId="32" fillId="0" borderId="3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48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0" borderId="65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25" borderId="12" xfId="0" applyFill="1" applyBorder="1" applyAlignment="1" applyProtection="1">
      <alignment horizontal="center"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0" fillId="0" borderId="48" xfId="0" applyFont="1" applyBorder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62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K73"/>
  <sheetViews>
    <sheetView tabSelected="1" zoomScale="120" zoomScaleNormal="120" workbookViewId="0" topLeftCell="A1">
      <selection activeCell="M18" sqref="M18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99" t="s">
        <v>25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7" t="s">
        <v>3</v>
      </c>
      <c r="B2" s="98"/>
      <c r="C2" s="110" t="s">
        <v>6</v>
      </c>
      <c r="D2" s="111"/>
      <c r="E2" s="98"/>
      <c r="F2" s="110" t="s">
        <v>7</v>
      </c>
      <c r="G2" s="111"/>
      <c r="H2" s="111"/>
      <c r="I2" s="111"/>
      <c r="J2" s="98"/>
      <c r="K2" s="38" t="s">
        <v>81</v>
      </c>
    </row>
    <row r="3" spans="1:11" ht="37.5" customHeight="1">
      <c r="A3" s="116" t="s">
        <v>137</v>
      </c>
      <c r="B3" s="117"/>
      <c r="C3" s="132">
        <v>2016</v>
      </c>
      <c r="D3" s="133"/>
      <c r="E3" s="133"/>
      <c r="F3" s="103" t="s">
        <v>133</v>
      </c>
      <c r="G3" s="104"/>
      <c r="H3" s="104"/>
      <c r="I3" s="104"/>
      <c r="J3" s="105"/>
      <c r="K3" s="66" t="s">
        <v>138</v>
      </c>
    </row>
    <row r="4" spans="1:11" ht="12.75">
      <c r="A4" s="69"/>
      <c r="B4" s="71" t="s">
        <v>4</v>
      </c>
      <c r="C4" s="106">
        <v>42497</v>
      </c>
      <c r="D4" s="106"/>
      <c r="E4" s="107"/>
      <c r="F4" s="118" t="s">
        <v>13</v>
      </c>
      <c r="G4" s="119"/>
      <c r="H4" s="119"/>
      <c r="I4" s="134" t="s">
        <v>128</v>
      </c>
      <c r="J4" s="134"/>
      <c r="K4" s="135"/>
    </row>
    <row r="5" spans="1:11" ht="12.75">
      <c r="A5" s="69"/>
      <c r="B5" s="52" t="s">
        <v>5</v>
      </c>
      <c r="C5" s="108" t="s">
        <v>139</v>
      </c>
      <c r="D5" s="108"/>
      <c r="E5" s="109"/>
      <c r="F5" s="114" t="s">
        <v>14</v>
      </c>
      <c r="G5" s="115"/>
      <c r="H5" s="115"/>
      <c r="I5" s="127" t="s">
        <v>129</v>
      </c>
      <c r="J5" s="127"/>
      <c r="K5" s="128"/>
    </row>
    <row r="6" spans="1:11" ht="12.75">
      <c r="A6" s="69"/>
      <c r="B6" s="67" t="s">
        <v>15</v>
      </c>
      <c r="C6" s="100" t="s">
        <v>140</v>
      </c>
      <c r="D6" s="101"/>
      <c r="E6" s="101"/>
      <c r="F6" s="101"/>
      <c r="G6" s="101"/>
      <c r="H6" s="101"/>
      <c r="I6" s="101"/>
      <c r="J6" s="101"/>
      <c r="K6" s="102"/>
    </row>
    <row r="7" spans="1:11" ht="12.75">
      <c r="A7" s="69"/>
      <c r="B7" s="67" t="s">
        <v>16</v>
      </c>
      <c r="C7" s="100" t="s">
        <v>140</v>
      </c>
      <c r="D7" s="101"/>
      <c r="E7" s="101"/>
      <c r="F7" s="101"/>
      <c r="G7" s="101"/>
      <c r="H7" s="101"/>
      <c r="I7" s="101"/>
      <c r="J7" s="101"/>
      <c r="K7" s="102"/>
    </row>
    <row r="8" spans="1:11" ht="12.75">
      <c r="A8" s="69"/>
      <c r="B8" s="67" t="s">
        <v>17</v>
      </c>
      <c r="C8" s="100" t="s">
        <v>140</v>
      </c>
      <c r="D8" s="101"/>
      <c r="E8" s="101"/>
      <c r="F8" s="101"/>
      <c r="G8" s="101"/>
      <c r="H8" s="101"/>
      <c r="I8" s="101"/>
      <c r="J8" s="101"/>
      <c r="K8" s="102"/>
    </row>
    <row r="9" spans="1:11" ht="12.75">
      <c r="A9" s="69"/>
      <c r="B9" s="67" t="s">
        <v>18</v>
      </c>
      <c r="C9" s="100" t="s">
        <v>141</v>
      </c>
      <c r="D9" s="101"/>
      <c r="E9" s="101"/>
      <c r="F9" s="101"/>
      <c r="G9" s="101"/>
      <c r="H9" s="101"/>
      <c r="I9" s="101"/>
      <c r="J9" s="101"/>
      <c r="K9" s="102"/>
    </row>
    <row r="10" spans="1:11" ht="13.5" thickBot="1">
      <c r="A10" s="70"/>
      <c r="B10" s="68" t="s">
        <v>85</v>
      </c>
      <c r="C10" s="129" t="s">
        <v>142</v>
      </c>
      <c r="D10" s="130"/>
      <c r="E10" s="130"/>
      <c r="F10" s="130"/>
      <c r="G10" s="130"/>
      <c r="H10" s="130"/>
      <c r="I10" s="130"/>
      <c r="J10" s="130"/>
      <c r="K10" s="131"/>
    </row>
    <row r="11" spans="1:11" ht="6.75" customHeight="1" thickBot="1">
      <c r="A11" s="8"/>
      <c r="B11" s="8"/>
      <c r="C11" s="7"/>
      <c r="D11" s="7"/>
      <c r="E11" s="7"/>
      <c r="F11" s="7"/>
      <c r="G11" s="7"/>
      <c r="H11" s="7"/>
      <c r="I11" s="7"/>
      <c r="J11" s="7"/>
      <c r="K11" s="7"/>
    </row>
    <row r="12" spans="1:11" ht="12.75" customHeight="1">
      <c r="A12" s="125" t="s">
        <v>12</v>
      </c>
      <c r="B12" s="64" t="s">
        <v>8</v>
      </c>
      <c r="C12" s="120" t="s">
        <v>2</v>
      </c>
      <c r="D12" s="36" t="s">
        <v>0</v>
      </c>
      <c r="E12" s="122" t="s">
        <v>9</v>
      </c>
      <c r="F12" s="123"/>
      <c r="G12" s="123"/>
      <c r="H12" s="123"/>
      <c r="I12" s="124"/>
      <c r="J12" s="112" t="s">
        <v>26</v>
      </c>
      <c r="K12" s="38" t="s">
        <v>10</v>
      </c>
    </row>
    <row r="13" spans="1:11" ht="12.75" customHeight="1" thickBot="1">
      <c r="A13" s="126"/>
      <c r="B13" s="65"/>
      <c r="C13" s="121"/>
      <c r="D13" s="37" t="s">
        <v>11</v>
      </c>
      <c r="E13" s="34">
        <v>1</v>
      </c>
      <c r="F13" s="35">
        <v>2</v>
      </c>
      <c r="G13" s="35">
        <v>3</v>
      </c>
      <c r="H13" s="39">
        <v>4</v>
      </c>
      <c r="I13" s="29">
        <v>5</v>
      </c>
      <c r="J13" s="113"/>
      <c r="K13" s="95" t="s">
        <v>0</v>
      </c>
    </row>
    <row r="14" spans="1:11" ht="12.75">
      <c r="A14" s="83">
        <f aca="true" t="shared" si="0" ref="A14:A45">RANK(J14,$J$14:$J$73)</f>
        <v>1</v>
      </c>
      <c r="B14" s="84" t="s">
        <v>49</v>
      </c>
      <c r="C14" s="85" t="s">
        <v>57</v>
      </c>
      <c r="D14" s="86" t="s">
        <v>50</v>
      </c>
      <c r="E14" s="87">
        <f>'1. disciplína'!S48</f>
        <v>145</v>
      </c>
      <c r="F14" s="89">
        <f>'2. disciplína'!AF48</f>
        <v>124</v>
      </c>
      <c r="G14" s="88">
        <f>'3. disciplína'!AF48</f>
        <v>58.66</v>
      </c>
      <c r="H14" s="88">
        <f>'4. disciplína'!AF48</f>
        <v>117.09</v>
      </c>
      <c r="I14" s="88">
        <f>'5. disciplína'!AF48</f>
        <v>135.31</v>
      </c>
      <c r="J14" s="90">
        <f aca="true" t="shared" si="1" ref="J14:J45">SUM(E14:I14)</f>
        <v>580.06</v>
      </c>
      <c r="K14" s="41">
        <v>42</v>
      </c>
    </row>
    <row r="15" spans="1:11" ht="12.75">
      <c r="A15" s="28">
        <f t="shared" si="0"/>
        <v>2</v>
      </c>
      <c r="B15" s="55" t="s">
        <v>88</v>
      </c>
      <c r="C15" s="30" t="s">
        <v>89</v>
      </c>
      <c r="D15" s="31" t="s">
        <v>90</v>
      </c>
      <c r="E15" s="58">
        <f>'1. disciplína'!S14</f>
        <v>137</v>
      </c>
      <c r="F15" s="80">
        <f>'2. disciplína'!AF14</f>
        <v>137</v>
      </c>
      <c r="G15" s="60">
        <f>'3. disciplína'!AF14</f>
        <v>45.34</v>
      </c>
      <c r="H15" s="60">
        <f>'4. disciplína'!AF14</f>
        <v>120.41</v>
      </c>
      <c r="I15" s="60">
        <f>'5. disciplína'!AF14</f>
        <v>136.96</v>
      </c>
      <c r="J15" s="46">
        <f t="shared" si="1"/>
        <v>576.71</v>
      </c>
      <c r="K15" s="40">
        <v>8</v>
      </c>
    </row>
    <row r="16" spans="1:11" ht="12.75">
      <c r="A16" s="28">
        <f t="shared" si="0"/>
        <v>3</v>
      </c>
      <c r="B16" s="55" t="s">
        <v>123</v>
      </c>
      <c r="C16" s="31" t="s">
        <v>122</v>
      </c>
      <c r="D16" s="31" t="s">
        <v>124</v>
      </c>
      <c r="E16" s="58">
        <f>'1. disciplína'!S33</f>
        <v>144</v>
      </c>
      <c r="F16" s="80">
        <f>'2. disciplína'!AF33</f>
        <v>116</v>
      </c>
      <c r="G16" s="60">
        <f>'3. disciplína'!AF33</f>
        <v>47.730000000000004</v>
      </c>
      <c r="H16" s="60">
        <f>'4. disciplína'!AF33</f>
        <v>123.69</v>
      </c>
      <c r="I16" s="60">
        <f>'5. disciplína'!AF33</f>
        <v>138.75</v>
      </c>
      <c r="J16" s="46">
        <f t="shared" si="1"/>
        <v>570.1700000000001</v>
      </c>
      <c r="K16" s="40">
        <v>27</v>
      </c>
    </row>
    <row r="17" spans="1:11" ht="12.75">
      <c r="A17" s="28">
        <f t="shared" si="0"/>
        <v>4</v>
      </c>
      <c r="B17" s="55" t="s">
        <v>147</v>
      </c>
      <c r="C17" s="30" t="s">
        <v>32</v>
      </c>
      <c r="D17" s="31"/>
      <c r="E17" s="58">
        <f>'1. disciplína'!S16</f>
        <v>145</v>
      </c>
      <c r="F17" s="80">
        <f>'2. disciplína'!AF16</f>
        <v>127</v>
      </c>
      <c r="G17" s="60">
        <f>'3. disciplína'!AF16</f>
        <v>56.47</v>
      </c>
      <c r="H17" s="60">
        <f>'4. disciplína'!AF16</f>
        <v>113.65</v>
      </c>
      <c r="I17" s="60">
        <f>'5. disciplína'!AF16</f>
        <v>126.46000000000001</v>
      </c>
      <c r="J17" s="46">
        <f t="shared" si="1"/>
        <v>568.58</v>
      </c>
      <c r="K17" s="40">
        <v>10</v>
      </c>
    </row>
    <row r="18" spans="1:11" ht="12.75">
      <c r="A18" s="28">
        <f t="shared" si="0"/>
        <v>5</v>
      </c>
      <c r="B18" s="55" t="s">
        <v>105</v>
      </c>
      <c r="C18" s="30" t="s">
        <v>36</v>
      </c>
      <c r="D18" s="31" t="s">
        <v>106</v>
      </c>
      <c r="E18" s="58">
        <f>'1. disciplína'!S34</f>
        <v>147</v>
      </c>
      <c r="F18" s="80">
        <f>'2. disciplína'!AF34</f>
        <v>137</v>
      </c>
      <c r="G18" s="60">
        <f>'3. disciplína'!AF34</f>
        <v>58.85</v>
      </c>
      <c r="H18" s="60">
        <f>'4. disciplína'!AF34</f>
        <v>96.71000000000001</v>
      </c>
      <c r="I18" s="60">
        <f>'5. disciplína'!AF34</f>
        <v>120.6</v>
      </c>
      <c r="J18" s="46">
        <f t="shared" si="1"/>
        <v>560.1600000000001</v>
      </c>
      <c r="K18" s="40">
        <v>28</v>
      </c>
    </row>
    <row r="19" spans="1:11" ht="12.75">
      <c r="A19" s="28">
        <f t="shared" si="0"/>
        <v>6</v>
      </c>
      <c r="B19" s="55" t="s">
        <v>134</v>
      </c>
      <c r="C19" s="30" t="s">
        <v>122</v>
      </c>
      <c r="D19" s="31" t="s">
        <v>125</v>
      </c>
      <c r="E19" s="58">
        <f>'1. disciplína'!S38</f>
        <v>139</v>
      </c>
      <c r="F19" s="80">
        <f>'2. disciplína'!AF38</f>
        <v>117</v>
      </c>
      <c r="G19" s="60">
        <f>'3. disciplína'!AF38</f>
        <v>45.83</v>
      </c>
      <c r="H19" s="60">
        <f>'4. disciplína'!AF38</f>
        <v>120.95</v>
      </c>
      <c r="I19" s="60">
        <f>'5. disciplína'!AF38</f>
        <v>135.28</v>
      </c>
      <c r="J19" s="46">
        <f t="shared" si="1"/>
        <v>558.06</v>
      </c>
      <c r="K19" s="40">
        <v>32</v>
      </c>
    </row>
    <row r="20" spans="1:11" ht="12.75">
      <c r="A20" s="28">
        <f t="shared" si="0"/>
        <v>7</v>
      </c>
      <c r="B20" s="55" t="s">
        <v>127</v>
      </c>
      <c r="C20" s="30" t="s">
        <v>57</v>
      </c>
      <c r="D20" s="31" t="s">
        <v>47</v>
      </c>
      <c r="E20" s="58">
        <f>'1. disciplína'!S46</f>
        <v>141</v>
      </c>
      <c r="F20" s="80">
        <f>'2. disciplína'!AF46</f>
        <v>123</v>
      </c>
      <c r="G20" s="60">
        <f>'3. disciplína'!AF46</f>
        <v>50.34</v>
      </c>
      <c r="H20" s="60">
        <f>'4. disciplína'!AF46</f>
        <v>111.62</v>
      </c>
      <c r="I20" s="60">
        <f>'5. disciplína'!AF46</f>
        <v>127.96000000000001</v>
      </c>
      <c r="J20" s="46">
        <f t="shared" si="1"/>
        <v>553.9200000000001</v>
      </c>
      <c r="K20" s="40">
        <v>40</v>
      </c>
    </row>
    <row r="21" spans="1:11" ht="12.75">
      <c r="A21" s="28">
        <f t="shared" si="0"/>
        <v>8</v>
      </c>
      <c r="B21" s="55" t="s">
        <v>153</v>
      </c>
      <c r="C21" s="30" t="s">
        <v>57</v>
      </c>
      <c r="D21" s="31" t="s">
        <v>43</v>
      </c>
      <c r="E21" s="58">
        <f>'1. disciplína'!S29</f>
        <v>139</v>
      </c>
      <c r="F21" s="80">
        <f>'2. disciplína'!AF29</f>
        <v>114</v>
      </c>
      <c r="G21" s="60">
        <f>'3. disciplína'!AF29</f>
        <v>53.230000000000004</v>
      </c>
      <c r="H21" s="60">
        <f>'4. disciplína'!AF29</f>
        <v>112.12</v>
      </c>
      <c r="I21" s="60">
        <f>'5. disciplína'!AF29</f>
        <v>134.19</v>
      </c>
      <c r="J21" s="46">
        <f t="shared" si="1"/>
        <v>552.54</v>
      </c>
      <c r="K21" s="40">
        <v>23</v>
      </c>
    </row>
    <row r="22" spans="1:11" ht="12.75">
      <c r="A22" s="28">
        <f t="shared" si="0"/>
        <v>9</v>
      </c>
      <c r="B22" s="55" t="s">
        <v>44</v>
      </c>
      <c r="C22" s="30" t="s">
        <v>41</v>
      </c>
      <c r="D22" s="31" t="s">
        <v>45</v>
      </c>
      <c r="E22" s="58">
        <f>'1. disciplína'!S40</f>
        <v>138</v>
      </c>
      <c r="F22" s="80">
        <f>'2. disciplína'!AF40</f>
        <v>119</v>
      </c>
      <c r="G22" s="60">
        <f>'3. disciplína'!AF40</f>
        <v>57.97</v>
      </c>
      <c r="H22" s="60">
        <f>'4. disciplína'!AF40</f>
        <v>95.86</v>
      </c>
      <c r="I22" s="60">
        <f>'5. disciplína'!AF40</f>
        <v>139.71</v>
      </c>
      <c r="J22" s="46">
        <f t="shared" si="1"/>
        <v>550.5400000000001</v>
      </c>
      <c r="K22" s="40">
        <v>34</v>
      </c>
    </row>
    <row r="23" spans="1:11" ht="12.75">
      <c r="A23" s="28">
        <f t="shared" si="0"/>
        <v>10</v>
      </c>
      <c r="B23" s="55" t="s">
        <v>109</v>
      </c>
      <c r="C23" s="30" t="s">
        <v>110</v>
      </c>
      <c r="D23" s="31" t="s">
        <v>111</v>
      </c>
      <c r="E23" s="58">
        <f>'1. disciplína'!S36</f>
        <v>145</v>
      </c>
      <c r="F23" s="80">
        <f>'2. disciplína'!AF36</f>
        <v>133</v>
      </c>
      <c r="G23" s="60">
        <f>'3. disciplína'!AF36</f>
        <v>30.71</v>
      </c>
      <c r="H23" s="60">
        <f>'4. disciplína'!AF36</f>
        <v>117.12</v>
      </c>
      <c r="I23" s="60">
        <f>'5. disciplína'!AF36</f>
        <v>123.38</v>
      </c>
      <c r="J23" s="46">
        <f t="shared" si="1"/>
        <v>549.21</v>
      </c>
      <c r="K23" s="40">
        <v>30</v>
      </c>
    </row>
    <row r="24" spans="1:11" ht="12.75">
      <c r="A24" s="28">
        <f t="shared" si="0"/>
        <v>11</v>
      </c>
      <c r="B24" s="55" t="s">
        <v>91</v>
      </c>
      <c r="C24" s="30" t="s">
        <v>89</v>
      </c>
      <c r="D24" s="31" t="s">
        <v>90</v>
      </c>
      <c r="E24" s="58">
        <f>'1. disciplína'!S15</f>
        <v>145</v>
      </c>
      <c r="F24" s="80">
        <f>'2. disciplína'!AF15</f>
        <v>139</v>
      </c>
      <c r="G24" s="60">
        <f>'3. disciplína'!AF15</f>
        <v>45.78</v>
      </c>
      <c r="H24" s="60">
        <f>'4. disciplína'!AF15</f>
        <v>114.97999999999999</v>
      </c>
      <c r="I24" s="60">
        <f>'5. disciplína'!AF15</f>
        <v>102.93</v>
      </c>
      <c r="J24" s="46">
        <f t="shared" si="1"/>
        <v>547.69</v>
      </c>
      <c r="K24" s="40">
        <v>9</v>
      </c>
    </row>
    <row r="25" spans="1:11" ht="12.75">
      <c r="A25" s="28">
        <f t="shared" si="0"/>
        <v>12</v>
      </c>
      <c r="B25" s="55" t="s">
        <v>78</v>
      </c>
      <c r="C25" s="30" t="s">
        <v>41</v>
      </c>
      <c r="D25" s="31" t="s">
        <v>79</v>
      </c>
      <c r="E25" s="58">
        <f>'1. disciplína'!S41</f>
        <v>138</v>
      </c>
      <c r="F25" s="80">
        <f>'2. disciplína'!AF41</f>
        <v>122</v>
      </c>
      <c r="G25" s="60">
        <f>'3. disciplína'!AF41</f>
        <v>49.510000000000005</v>
      </c>
      <c r="H25" s="60">
        <f>'4. disciplína'!AF41</f>
        <v>106.33</v>
      </c>
      <c r="I25" s="60">
        <f>'5. disciplína'!AF41</f>
        <v>131.39</v>
      </c>
      <c r="J25" s="46">
        <f t="shared" si="1"/>
        <v>547.23</v>
      </c>
      <c r="K25" s="40">
        <v>35</v>
      </c>
    </row>
    <row r="26" spans="1:11" ht="12.75">
      <c r="A26" s="28">
        <f t="shared" si="0"/>
        <v>13</v>
      </c>
      <c r="B26" s="55" t="s">
        <v>114</v>
      </c>
      <c r="C26" s="30" t="s">
        <v>32</v>
      </c>
      <c r="D26" s="31"/>
      <c r="E26" s="58">
        <f>'1. disciplína'!S44</f>
        <v>139</v>
      </c>
      <c r="F26" s="80">
        <f>'2. disciplína'!AF44</f>
        <v>122</v>
      </c>
      <c r="G26" s="60">
        <f>'3. disciplína'!AF44</f>
        <v>33.81</v>
      </c>
      <c r="H26" s="60">
        <f>'4. disciplína'!AF44</f>
        <v>119.95</v>
      </c>
      <c r="I26" s="60">
        <f>'5. disciplína'!AF44</f>
        <v>129.27</v>
      </c>
      <c r="J26" s="46">
        <f t="shared" si="1"/>
        <v>544.03</v>
      </c>
      <c r="K26" s="40">
        <v>38</v>
      </c>
    </row>
    <row r="27" spans="1:11" ht="12.75">
      <c r="A27" s="28">
        <f t="shared" si="0"/>
        <v>14</v>
      </c>
      <c r="B27" s="55" t="s">
        <v>86</v>
      </c>
      <c r="C27" s="30" t="s">
        <v>32</v>
      </c>
      <c r="D27" s="31"/>
      <c r="E27" s="58">
        <f>'1. disciplína'!S8</f>
        <v>143</v>
      </c>
      <c r="F27" s="80">
        <f>'2. disciplína'!AF8</f>
        <v>129</v>
      </c>
      <c r="G27" s="60">
        <f>'3. disciplína'!AF8</f>
        <v>25.95</v>
      </c>
      <c r="H27" s="60">
        <f>'4. disciplína'!AF8</f>
        <v>107.49</v>
      </c>
      <c r="I27" s="60">
        <f>'5. disciplína'!AF8</f>
        <v>134.11</v>
      </c>
      <c r="J27" s="46">
        <f t="shared" si="1"/>
        <v>539.55</v>
      </c>
      <c r="K27" s="40">
        <v>2</v>
      </c>
    </row>
    <row r="28" spans="1:11" ht="12.75">
      <c r="A28" s="28">
        <f t="shared" si="0"/>
        <v>15</v>
      </c>
      <c r="B28" s="55" t="s">
        <v>94</v>
      </c>
      <c r="C28" s="30" t="s">
        <v>28</v>
      </c>
      <c r="D28" s="31" t="s">
        <v>95</v>
      </c>
      <c r="E28" s="58">
        <f>'1. disciplína'!S19</f>
        <v>145</v>
      </c>
      <c r="F28" s="80">
        <f>'2. disciplína'!AF19</f>
        <v>118</v>
      </c>
      <c r="G28" s="60">
        <f>'3. disciplína'!AF19</f>
        <v>43.43</v>
      </c>
      <c r="H28" s="60">
        <f>'4. disciplína'!AF19</f>
        <v>97.95</v>
      </c>
      <c r="I28" s="60">
        <f>'5. disciplína'!AF19</f>
        <v>133.43</v>
      </c>
      <c r="J28" s="46">
        <f t="shared" si="1"/>
        <v>537.81</v>
      </c>
      <c r="K28" s="40">
        <v>13</v>
      </c>
    </row>
    <row r="29" spans="1:11" ht="12.75">
      <c r="A29" s="28">
        <f t="shared" si="0"/>
        <v>16</v>
      </c>
      <c r="B29" s="55" t="s">
        <v>55</v>
      </c>
      <c r="C29" s="30" t="s">
        <v>57</v>
      </c>
      <c r="D29" s="31" t="s">
        <v>80</v>
      </c>
      <c r="E29" s="58">
        <f>'1. disciplína'!S18</f>
        <v>143</v>
      </c>
      <c r="F29" s="80">
        <f>'2. disciplína'!AF18</f>
        <v>128</v>
      </c>
      <c r="G29" s="60">
        <f>'3. disciplína'!AF18</f>
        <v>54.68</v>
      </c>
      <c r="H29" s="60">
        <f>'4. disciplína'!AF18</f>
        <v>81.1</v>
      </c>
      <c r="I29" s="60">
        <f>'5. disciplína'!AF18</f>
        <v>130.14</v>
      </c>
      <c r="J29" s="46">
        <f t="shared" si="1"/>
        <v>536.92</v>
      </c>
      <c r="K29" s="40">
        <v>12</v>
      </c>
    </row>
    <row r="30" spans="1:11" ht="12.75">
      <c r="A30" s="28">
        <f t="shared" si="0"/>
        <v>17</v>
      </c>
      <c r="B30" s="55" t="s">
        <v>154</v>
      </c>
      <c r="C30" s="30" t="s">
        <v>57</v>
      </c>
      <c r="D30" s="31" t="s">
        <v>43</v>
      </c>
      <c r="E30" s="58">
        <f>'1. disciplína'!S53</f>
        <v>142</v>
      </c>
      <c r="F30" s="80">
        <f>'2. disciplína'!AF53</f>
        <v>128</v>
      </c>
      <c r="G30" s="60">
        <f>'3. disciplína'!AF53</f>
        <v>44.760000000000005</v>
      </c>
      <c r="H30" s="60">
        <f>'4. disciplína'!AF53</f>
        <v>91.78999999999999</v>
      </c>
      <c r="I30" s="60">
        <f>'5. disciplína'!AF53</f>
        <v>124.22</v>
      </c>
      <c r="J30" s="46">
        <f t="shared" si="1"/>
        <v>530.77</v>
      </c>
      <c r="K30" s="40">
        <v>47</v>
      </c>
    </row>
    <row r="31" spans="1:11" ht="12.75">
      <c r="A31" s="28">
        <f t="shared" si="0"/>
        <v>18</v>
      </c>
      <c r="B31" s="55" t="s">
        <v>119</v>
      </c>
      <c r="C31" s="31" t="s">
        <v>57</v>
      </c>
      <c r="D31" s="31" t="s">
        <v>33</v>
      </c>
      <c r="E31" s="58">
        <f>'1. disciplína'!S12</f>
        <v>140</v>
      </c>
      <c r="F31" s="80">
        <f>'2. disciplína'!AF12</f>
        <v>110</v>
      </c>
      <c r="G31" s="60">
        <f>'3. disciplína'!AF12</f>
        <v>43.49</v>
      </c>
      <c r="H31" s="60">
        <f>'4. disciplína'!AF12</f>
        <v>99.23</v>
      </c>
      <c r="I31" s="60">
        <f>'5. disciplína'!AF12</f>
        <v>136.11</v>
      </c>
      <c r="J31" s="46">
        <f t="shared" si="1"/>
        <v>528.83</v>
      </c>
      <c r="K31" s="40">
        <v>6</v>
      </c>
    </row>
    <row r="32" spans="1:11" ht="12.75">
      <c r="A32" s="28">
        <f t="shared" si="0"/>
        <v>19</v>
      </c>
      <c r="B32" s="55" t="s">
        <v>121</v>
      </c>
      <c r="C32" s="30" t="s">
        <v>57</v>
      </c>
      <c r="D32" s="31" t="s">
        <v>48</v>
      </c>
      <c r="E32" s="58">
        <f>'1. disciplína'!S54</f>
        <v>140</v>
      </c>
      <c r="F32" s="80">
        <f>'2. disciplína'!AF54</f>
        <v>122</v>
      </c>
      <c r="G32" s="60">
        <f>'3. disciplína'!AF54</f>
        <v>46.29</v>
      </c>
      <c r="H32" s="60">
        <f>'4. disciplína'!AF54</f>
        <v>85.96000000000001</v>
      </c>
      <c r="I32" s="60">
        <f>'5. disciplína'!AF54</f>
        <v>131.55</v>
      </c>
      <c r="J32" s="46">
        <f t="shared" si="1"/>
        <v>525.8</v>
      </c>
      <c r="K32" s="40">
        <v>48</v>
      </c>
    </row>
    <row r="33" spans="1:11" ht="12.75">
      <c r="A33" s="28">
        <f t="shared" si="0"/>
        <v>20</v>
      </c>
      <c r="B33" s="55" t="s">
        <v>126</v>
      </c>
      <c r="C33" s="30" t="s">
        <v>57</v>
      </c>
      <c r="D33" s="31" t="s">
        <v>47</v>
      </c>
      <c r="E33" s="58">
        <f>'1. disciplína'!S45</f>
        <v>140</v>
      </c>
      <c r="F33" s="80">
        <f>'2. disciplína'!AF45</f>
        <v>126</v>
      </c>
      <c r="G33" s="60">
        <f>'3. disciplína'!AF45</f>
        <v>30.63</v>
      </c>
      <c r="H33" s="60">
        <f>'4. disciplína'!AF45</f>
        <v>101.9</v>
      </c>
      <c r="I33" s="60">
        <f>'5. disciplína'!AF45</f>
        <v>125.81</v>
      </c>
      <c r="J33" s="46">
        <f t="shared" si="1"/>
        <v>524.3399999999999</v>
      </c>
      <c r="K33" s="40">
        <v>39</v>
      </c>
    </row>
    <row r="34" spans="1:11" ht="12.75">
      <c r="A34" s="28">
        <f t="shared" si="0"/>
        <v>21</v>
      </c>
      <c r="B34" s="55" t="s">
        <v>39</v>
      </c>
      <c r="C34" s="30" t="s">
        <v>28</v>
      </c>
      <c r="D34" s="31" t="s">
        <v>40</v>
      </c>
      <c r="E34" s="58">
        <f>'1. disciplína'!S24</f>
        <v>144</v>
      </c>
      <c r="F34" s="80">
        <f>'2. disciplína'!AF24</f>
        <v>124</v>
      </c>
      <c r="G34" s="60">
        <f>'3. disciplína'!AF24</f>
        <v>43.92</v>
      </c>
      <c r="H34" s="60">
        <f>'4. disciplína'!AF24</f>
        <v>96.97</v>
      </c>
      <c r="I34" s="60">
        <f>'5. disciplína'!AF24</f>
        <v>112.28</v>
      </c>
      <c r="J34" s="46">
        <f t="shared" si="1"/>
        <v>521.17</v>
      </c>
      <c r="K34" s="40">
        <v>18</v>
      </c>
    </row>
    <row r="35" spans="1:11" ht="12.75">
      <c r="A35" s="28">
        <f t="shared" si="0"/>
        <v>22</v>
      </c>
      <c r="B35" s="55" t="s">
        <v>151</v>
      </c>
      <c r="C35" s="30" t="s">
        <v>41</v>
      </c>
      <c r="D35" s="31" t="s">
        <v>46</v>
      </c>
      <c r="E35" s="58">
        <f>'1. disciplína'!S43</f>
        <v>139</v>
      </c>
      <c r="F35" s="80">
        <f>'2. disciplína'!AF43</f>
        <v>109</v>
      </c>
      <c r="G35" s="60">
        <f>'3. disciplína'!AF43</f>
        <v>57.63</v>
      </c>
      <c r="H35" s="60">
        <f>'4. disciplína'!AF43</f>
        <v>81.25</v>
      </c>
      <c r="I35" s="60">
        <f>'5. disciplína'!AF43</f>
        <v>132.5</v>
      </c>
      <c r="J35" s="46">
        <f t="shared" si="1"/>
        <v>519.38</v>
      </c>
      <c r="K35" s="40">
        <v>37</v>
      </c>
    </row>
    <row r="36" spans="1:11" ht="12.75">
      <c r="A36" s="28">
        <f t="shared" si="0"/>
        <v>23</v>
      </c>
      <c r="B36" s="55" t="s">
        <v>117</v>
      </c>
      <c r="C36" s="30" t="s">
        <v>122</v>
      </c>
      <c r="D36" s="31" t="s">
        <v>130</v>
      </c>
      <c r="E36" s="58">
        <f>'1. disciplína'!S10</f>
        <v>129</v>
      </c>
      <c r="F36" s="80">
        <f>'2. disciplína'!AF10</f>
        <v>109</v>
      </c>
      <c r="G36" s="60">
        <f>'3. disciplína'!AF10</f>
        <v>56.06</v>
      </c>
      <c r="H36" s="60">
        <f>'4. disciplína'!AF10</f>
        <v>93.1</v>
      </c>
      <c r="I36" s="60">
        <f>'5. disciplína'!AF10</f>
        <v>131.7</v>
      </c>
      <c r="J36" s="46">
        <f t="shared" si="1"/>
        <v>518.8599999999999</v>
      </c>
      <c r="K36" s="40">
        <v>4</v>
      </c>
    </row>
    <row r="37" spans="1:11" ht="12.75">
      <c r="A37" s="28">
        <f t="shared" si="0"/>
        <v>24</v>
      </c>
      <c r="B37" s="55" t="s">
        <v>34</v>
      </c>
      <c r="C37" s="30" t="s">
        <v>57</v>
      </c>
      <c r="D37" s="31" t="s">
        <v>35</v>
      </c>
      <c r="E37" s="58">
        <f>'1. disciplína'!S13</f>
        <v>139</v>
      </c>
      <c r="F37" s="80">
        <f>'2. disciplína'!AF13</f>
        <v>116</v>
      </c>
      <c r="G37" s="60">
        <f>'3. disciplína'!AF13</f>
        <v>46.519999999999996</v>
      </c>
      <c r="H37" s="60">
        <f>'4. disciplína'!AF13</f>
        <v>89.82</v>
      </c>
      <c r="I37" s="60">
        <f>'5. disciplína'!AF13</f>
        <v>123.09</v>
      </c>
      <c r="J37" s="46">
        <f t="shared" si="1"/>
        <v>514.43</v>
      </c>
      <c r="K37" s="40">
        <v>7</v>
      </c>
    </row>
    <row r="38" spans="1:11" ht="12.75">
      <c r="A38" s="28">
        <f t="shared" si="0"/>
        <v>25</v>
      </c>
      <c r="B38" s="55" t="s">
        <v>118</v>
      </c>
      <c r="C38" s="30" t="s">
        <v>122</v>
      </c>
      <c r="D38" s="31" t="s">
        <v>130</v>
      </c>
      <c r="E38" s="58">
        <f>'1. disciplína'!S11</f>
        <v>143</v>
      </c>
      <c r="F38" s="80">
        <f>'2. disciplína'!AF11</f>
        <v>123</v>
      </c>
      <c r="G38" s="60">
        <f>'3. disciplína'!AF11</f>
        <v>33.96</v>
      </c>
      <c r="H38" s="60">
        <f>'4. disciplína'!AF11</f>
        <v>87.71000000000001</v>
      </c>
      <c r="I38" s="60">
        <f>'5. disciplína'!AF11</f>
        <v>126.15</v>
      </c>
      <c r="J38" s="46">
        <f t="shared" si="1"/>
        <v>513.8199999999999</v>
      </c>
      <c r="K38" s="40">
        <v>5</v>
      </c>
    </row>
    <row r="39" spans="1:11" ht="12.75">
      <c r="A39" s="28">
        <f t="shared" si="0"/>
        <v>26</v>
      </c>
      <c r="B39" s="55" t="s">
        <v>99</v>
      </c>
      <c r="C39" s="30" t="s">
        <v>57</v>
      </c>
      <c r="D39" s="31" t="s">
        <v>100</v>
      </c>
      <c r="E39" s="58">
        <f>'1. disciplína'!S27</f>
        <v>141</v>
      </c>
      <c r="F39" s="80">
        <f>'2. disciplína'!AF27</f>
        <v>120</v>
      </c>
      <c r="G39" s="60">
        <f>'3. disciplína'!AF27</f>
        <v>30.880000000000003</v>
      </c>
      <c r="H39" s="60">
        <f>'4. disciplína'!AF27</f>
        <v>88.18</v>
      </c>
      <c r="I39" s="60">
        <f>'5. disciplína'!AF27</f>
        <v>121.17</v>
      </c>
      <c r="J39" s="46">
        <f t="shared" si="1"/>
        <v>501.23</v>
      </c>
      <c r="K39" s="40">
        <v>21</v>
      </c>
    </row>
    <row r="40" spans="1:11" ht="12.75">
      <c r="A40" s="28">
        <f t="shared" si="0"/>
        <v>27</v>
      </c>
      <c r="B40" s="55" t="s">
        <v>155</v>
      </c>
      <c r="C40" s="31" t="s">
        <v>57</v>
      </c>
      <c r="D40" s="31" t="s">
        <v>149</v>
      </c>
      <c r="E40" s="58">
        <f>'1. disciplína'!S31</f>
        <v>133</v>
      </c>
      <c r="F40" s="80">
        <f>'2. disciplína'!AF31</f>
        <v>116</v>
      </c>
      <c r="G40" s="60">
        <f>'3. disciplína'!AF31</f>
        <v>54.59</v>
      </c>
      <c r="H40" s="60">
        <f>'4. disciplína'!AF31</f>
        <v>81.72999999999999</v>
      </c>
      <c r="I40" s="60">
        <f>'5. disciplína'!AF31</f>
        <v>112.8</v>
      </c>
      <c r="J40" s="46">
        <f t="shared" si="1"/>
        <v>498.12000000000006</v>
      </c>
      <c r="K40" s="40">
        <v>25</v>
      </c>
    </row>
    <row r="41" spans="1:11" ht="12.75">
      <c r="A41" s="28">
        <f t="shared" si="0"/>
        <v>28</v>
      </c>
      <c r="B41" s="55" t="s">
        <v>51</v>
      </c>
      <c r="C41" s="31" t="s">
        <v>36</v>
      </c>
      <c r="D41" s="31" t="s">
        <v>52</v>
      </c>
      <c r="E41" s="58">
        <f>'1. disciplína'!S51</f>
        <v>141</v>
      </c>
      <c r="F41" s="80">
        <f>'2. disciplína'!AF51</f>
        <v>114</v>
      </c>
      <c r="G41" s="60">
        <f>'3. disciplína'!AF51</f>
        <v>28.59</v>
      </c>
      <c r="H41" s="60">
        <f>'4. disciplína'!AF51</f>
        <v>87.42</v>
      </c>
      <c r="I41" s="60">
        <f>'5. disciplína'!AF51</f>
        <v>126.00999999999999</v>
      </c>
      <c r="J41" s="46">
        <f t="shared" si="1"/>
        <v>497.02</v>
      </c>
      <c r="K41" s="40">
        <v>45</v>
      </c>
    </row>
    <row r="42" spans="1:11" ht="12.75">
      <c r="A42" s="28">
        <f t="shared" si="0"/>
        <v>29</v>
      </c>
      <c r="B42" s="55" t="s">
        <v>103</v>
      </c>
      <c r="C42" s="30" t="s">
        <v>57</v>
      </c>
      <c r="D42" s="31" t="s">
        <v>104</v>
      </c>
      <c r="E42" s="58">
        <f>'1. disciplína'!S32</f>
        <v>145</v>
      </c>
      <c r="F42" s="80">
        <f>'2. disciplína'!AF32</f>
        <v>126</v>
      </c>
      <c r="G42" s="60">
        <f>'3. disciplína'!AF32</f>
        <v>38.26</v>
      </c>
      <c r="H42" s="60">
        <f>'4. disciplína'!AF32</f>
        <v>63.65</v>
      </c>
      <c r="I42" s="60">
        <f>'5. disciplína'!AF32</f>
        <v>123.53999999999999</v>
      </c>
      <c r="J42" s="46">
        <f t="shared" si="1"/>
        <v>496.44999999999993</v>
      </c>
      <c r="K42" s="40">
        <v>26</v>
      </c>
    </row>
    <row r="43" spans="1:11" ht="12.75">
      <c r="A43" s="28">
        <f t="shared" si="0"/>
        <v>30</v>
      </c>
      <c r="B43" s="55" t="s">
        <v>136</v>
      </c>
      <c r="C43" s="31" t="s">
        <v>32</v>
      </c>
      <c r="D43" s="31"/>
      <c r="E43" s="58">
        <f>'1. disciplína'!S47</f>
        <v>138</v>
      </c>
      <c r="F43" s="80">
        <f>'2. disciplína'!AF47</f>
        <v>135</v>
      </c>
      <c r="G43" s="60">
        <f>'3. disciplína'!AF47</f>
        <v>40.57</v>
      </c>
      <c r="H43" s="60">
        <f>'4. disciplína'!AF47</f>
        <v>70.14</v>
      </c>
      <c r="I43" s="60">
        <f>'5. disciplína'!AF47</f>
        <v>109.18</v>
      </c>
      <c r="J43" s="46">
        <f t="shared" si="1"/>
        <v>492.89</v>
      </c>
      <c r="K43" s="40">
        <v>41</v>
      </c>
    </row>
    <row r="44" spans="1:11" ht="12.75">
      <c r="A44" s="28">
        <f t="shared" si="0"/>
        <v>31</v>
      </c>
      <c r="B44" s="55" t="s">
        <v>101</v>
      </c>
      <c r="C44" s="30" t="s">
        <v>56</v>
      </c>
      <c r="D44" s="31" t="s">
        <v>102</v>
      </c>
      <c r="E44" s="58">
        <f>'1. disciplína'!S28</f>
        <v>141</v>
      </c>
      <c r="F44" s="80">
        <f>'2. disciplína'!AF28</f>
        <v>124</v>
      </c>
      <c r="G44" s="60">
        <f>'3. disciplína'!AF28</f>
        <v>28.22</v>
      </c>
      <c r="H44" s="60">
        <f>'4. disciplína'!AF28</f>
        <v>70.84</v>
      </c>
      <c r="I44" s="60">
        <f>'5. disciplína'!AF28</f>
        <v>128.5</v>
      </c>
      <c r="J44" s="46">
        <f t="shared" si="1"/>
        <v>492.56000000000006</v>
      </c>
      <c r="K44" s="40">
        <v>22</v>
      </c>
    </row>
    <row r="45" spans="1:11" ht="12.75">
      <c r="A45" s="28">
        <f t="shared" si="0"/>
        <v>32</v>
      </c>
      <c r="B45" s="55" t="s">
        <v>107</v>
      </c>
      <c r="C45" s="30" t="s">
        <v>29</v>
      </c>
      <c r="D45" s="31" t="s">
        <v>108</v>
      </c>
      <c r="E45" s="58">
        <f>'1. disciplína'!S35</f>
        <v>133</v>
      </c>
      <c r="F45" s="80">
        <f>'2. disciplína'!AF35</f>
        <v>107</v>
      </c>
      <c r="G45" s="60">
        <f>'3. disciplína'!AF35</f>
        <v>28.28</v>
      </c>
      <c r="H45" s="60">
        <f>'4. disciplína'!AF35</f>
        <v>98.15</v>
      </c>
      <c r="I45" s="60">
        <f>'5. disciplína'!AF35</f>
        <v>118.83</v>
      </c>
      <c r="J45" s="46">
        <f t="shared" si="1"/>
        <v>485.25999999999993</v>
      </c>
      <c r="K45" s="40">
        <v>29</v>
      </c>
    </row>
    <row r="46" spans="1:11" ht="12.75">
      <c r="A46" s="28">
        <f aca="true" t="shared" si="2" ref="A46:A73">RANK(J46,$J$14:$J$73)</f>
        <v>33</v>
      </c>
      <c r="B46" s="55" t="s">
        <v>135</v>
      </c>
      <c r="C46" s="30" t="s">
        <v>122</v>
      </c>
      <c r="D46" s="31" t="s">
        <v>125</v>
      </c>
      <c r="E46" s="58">
        <f>'1. disciplína'!S39</f>
        <v>131</v>
      </c>
      <c r="F46" s="80">
        <f>'2. disciplína'!AF39</f>
        <v>110</v>
      </c>
      <c r="G46" s="60">
        <f>'3. disciplína'!AF39</f>
        <v>49.71</v>
      </c>
      <c r="H46" s="60">
        <f>'4. disciplína'!AF39</f>
        <v>83</v>
      </c>
      <c r="I46" s="60">
        <f>'5. disciplína'!AF39</f>
        <v>111.17</v>
      </c>
      <c r="J46" s="46">
        <f aca="true" t="shared" si="3" ref="J46:J77">SUM(E46:I46)</f>
        <v>484.88</v>
      </c>
      <c r="K46" s="40">
        <v>33</v>
      </c>
    </row>
    <row r="47" spans="1:11" ht="12.75">
      <c r="A47" s="28">
        <f t="shared" si="2"/>
        <v>34</v>
      </c>
      <c r="B47" s="55" t="s">
        <v>53</v>
      </c>
      <c r="C47" s="31" t="s">
        <v>36</v>
      </c>
      <c r="D47" s="31" t="s">
        <v>54</v>
      </c>
      <c r="E47" s="58">
        <f>'1. disciplína'!S52</f>
        <v>136</v>
      </c>
      <c r="F47" s="80">
        <f>'2. disciplína'!AF52</f>
        <v>92</v>
      </c>
      <c r="G47" s="60">
        <f>'3. disciplína'!AF52</f>
        <v>38.72</v>
      </c>
      <c r="H47" s="60">
        <f>'4. disciplína'!AF52</f>
        <v>100.52000000000001</v>
      </c>
      <c r="I47" s="60">
        <f>'5. disciplína'!AF52</f>
        <v>115.99000000000001</v>
      </c>
      <c r="J47" s="46">
        <f t="shared" si="3"/>
        <v>483.23</v>
      </c>
      <c r="K47" s="40">
        <v>46</v>
      </c>
    </row>
    <row r="48" spans="1:11" ht="12.75">
      <c r="A48" s="28">
        <f t="shared" si="2"/>
        <v>35</v>
      </c>
      <c r="B48" s="55" t="s">
        <v>152</v>
      </c>
      <c r="C48" s="30" t="s">
        <v>28</v>
      </c>
      <c r="D48" s="31" t="s">
        <v>37</v>
      </c>
      <c r="E48" s="58">
        <f>'1. disciplína'!S21</f>
        <v>137</v>
      </c>
      <c r="F48" s="80">
        <f>'2. disciplína'!AF21</f>
        <v>102</v>
      </c>
      <c r="G48" s="60">
        <f>'3. disciplína'!AF21</f>
        <v>16.35</v>
      </c>
      <c r="H48" s="60">
        <f>'4. disciplína'!AF21</f>
        <v>80.18</v>
      </c>
      <c r="I48" s="60">
        <f>'5. disciplína'!AF21</f>
        <v>109.66</v>
      </c>
      <c r="J48" s="46">
        <f t="shared" si="3"/>
        <v>445.18999999999994</v>
      </c>
      <c r="K48" s="40">
        <v>15</v>
      </c>
    </row>
    <row r="49" spans="1:11" ht="12.75">
      <c r="A49" s="28">
        <f t="shared" si="2"/>
        <v>36</v>
      </c>
      <c r="B49" s="55" t="s">
        <v>144</v>
      </c>
      <c r="C49" s="30" t="s">
        <v>32</v>
      </c>
      <c r="D49" s="31"/>
      <c r="E49" s="58">
        <f>'1. disciplína'!S20</f>
        <v>144</v>
      </c>
      <c r="F49" s="80">
        <f>'2. disciplína'!AF20</f>
        <v>132</v>
      </c>
      <c r="G49" s="60">
        <f>'3. disciplína'!AF20</f>
        <v>20.9</v>
      </c>
      <c r="H49" s="60">
        <f>'4. disciplína'!AF20</f>
        <v>71.15</v>
      </c>
      <c r="I49" s="60">
        <f>'5. disciplína'!AF20</f>
        <v>75.35</v>
      </c>
      <c r="J49" s="46">
        <f t="shared" si="3"/>
        <v>443.4</v>
      </c>
      <c r="K49" s="40">
        <v>14</v>
      </c>
    </row>
    <row r="50" spans="1:11" ht="12.75">
      <c r="A50" s="28">
        <f t="shared" si="2"/>
        <v>37</v>
      </c>
      <c r="B50" s="55" t="s">
        <v>120</v>
      </c>
      <c r="C50" s="30" t="s">
        <v>57</v>
      </c>
      <c r="D50" s="31" t="s">
        <v>84</v>
      </c>
      <c r="E50" s="58">
        <f>'1. disciplína'!S23</f>
        <v>139</v>
      </c>
      <c r="F50" s="80">
        <f>'2. disciplína'!AF23</f>
        <v>89</v>
      </c>
      <c r="G50" s="60">
        <f>'3. disciplína'!AF23</f>
        <v>28.1</v>
      </c>
      <c r="H50" s="60">
        <f>'4. disciplína'!AF23</f>
        <v>63.39</v>
      </c>
      <c r="I50" s="60">
        <f>'5. disciplína'!AF23</f>
        <v>118.75999999999999</v>
      </c>
      <c r="J50" s="46">
        <f t="shared" si="3"/>
        <v>438.25</v>
      </c>
      <c r="K50" s="40">
        <v>17</v>
      </c>
    </row>
    <row r="51" spans="1:11" ht="12.75">
      <c r="A51" s="28">
        <f t="shared" si="2"/>
        <v>38</v>
      </c>
      <c r="B51" s="55" t="s">
        <v>131</v>
      </c>
      <c r="C51" s="30" t="s">
        <v>32</v>
      </c>
      <c r="D51" s="31"/>
      <c r="E51" s="58">
        <f>'1. disciplína'!S37</f>
        <v>136</v>
      </c>
      <c r="F51" s="80">
        <f>'2. disciplína'!AF37</f>
        <v>106</v>
      </c>
      <c r="G51" s="60">
        <f>'3. disciplína'!AF37</f>
        <v>28.93</v>
      </c>
      <c r="H51" s="60">
        <f>'4. disciplína'!AF37</f>
        <v>64.94</v>
      </c>
      <c r="I51" s="60">
        <f>'5. disciplína'!AF37</f>
        <v>102.24000000000001</v>
      </c>
      <c r="J51" s="46">
        <f t="shared" si="3"/>
        <v>438.11</v>
      </c>
      <c r="K51" s="40">
        <v>31</v>
      </c>
    </row>
    <row r="52" spans="1:11" ht="12.75">
      <c r="A52" s="28">
        <f t="shared" si="2"/>
        <v>39</v>
      </c>
      <c r="B52" s="55" t="s">
        <v>115</v>
      </c>
      <c r="C52" s="31" t="s">
        <v>57</v>
      </c>
      <c r="D52" s="31" t="s">
        <v>116</v>
      </c>
      <c r="E52" s="58">
        <f>'1. disciplína'!S49</f>
        <v>126</v>
      </c>
      <c r="F52" s="80">
        <f>'2. disciplína'!AF49</f>
        <v>104</v>
      </c>
      <c r="G52" s="60">
        <f>'3. disciplína'!AF49</f>
        <v>27.54</v>
      </c>
      <c r="H52" s="60">
        <f>'4. disciplína'!AF49</f>
        <v>69.56</v>
      </c>
      <c r="I52" s="60">
        <f>'5. disciplína'!AF49</f>
        <v>97.59</v>
      </c>
      <c r="J52" s="46">
        <f t="shared" si="3"/>
        <v>424.69000000000005</v>
      </c>
      <c r="K52" s="40">
        <v>43</v>
      </c>
    </row>
    <row r="53" spans="1:11" ht="12.75">
      <c r="A53" s="28">
        <f t="shared" si="2"/>
        <v>40</v>
      </c>
      <c r="B53" s="55" t="s">
        <v>148</v>
      </c>
      <c r="C53" s="30" t="s">
        <v>28</v>
      </c>
      <c r="D53" s="31"/>
      <c r="E53" s="58">
        <f>'1. disciplína'!S26</f>
        <v>107</v>
      </c>
      <c r="F53" s="80">
        <f>'2. disciplína'!AF26</f>
        <v>91</v>
      </c>
      <c r="G53" s="60">
        <f>'3. disciplína'!AF26</f>
        <v>17.44</v>
      </c>
      <c r="H53" s="60">
        <f>'4. disciplína'!AF26</f>
        <v>69.17</v>
      </c>
      <c r="I53" s="60">
        <f>'5. disciplína'!AF26</f>
        <v>116.93</v>
      </c>
      <c r="J53" s="46">
        <f t="shared" si="3"/>
        <v>401.54</v>
      </c>
      <c r="K53" s="40">
        <v>20</v>
      </c>
    </row>
    <row r="54" spans="1:11" ht="12.75">
      <c r="A54" s="28">
        <f t="shared" si="2"/>
        <v>41</v>
      </c>
      <c r="B54" s="55" t="s">
        <v>132</v>
      </c>
      <c r="C54" s="30" t="s">
        <v>150</v>
      </c>
      <c r="D54" s="31"/>
      <c r="E54" s="58">
        <f>'1. disciplína'!S50</f>
        <v>134</v>
      </c>
      <c r="F54" s="80">
        <f>'2. disciplína'!AF50</f>
        <v>91</v>
      </c>
      <c r="G54" s="60">
        <f>'3. disciplína'!AF50</f>
        <v>33.75</v>
      </c>
      <c r="H54" s="60">
        <f>'4. disciplína'!AF50</f>
        <v>39.44</v>
      </c>
      <c r="I54" s="60">
        <f>'5. disciplína'!AF50</f>
        <v>92.65</v>
      </c>
      <c r="J54" s="46">
        <f t="shared" si="3"/>
        <v>390.84000000000003</v>
      </c>
      <c r="K54" s="40">
        <v>44</v>
      </c>
    </row>
    <row r="55" spans="1:11" ht="12.75">
      <c r="A55" s="28">
        <f t="shared" si="2"/>
        <v>42</v>
      </c>
      <c r="B55" s="55" t="s">
        <v>98</v>
      </c>
      <c r="C55" s="30" t="s">
        <v>28</v>
      </c>
      <c r="D55" s="31" t="s">
        <v>87</v>
      </c>
      <c r="E55" s="58">
        <f>'1. disciplína'!S25</f>
        <v>114</v>
      </c>
      <c r="F55" s="80">
        <f>'2. disciplína'!AF25</f>
        <v>62</v>
      </c>
      <c r="G55" s="60">
        <f>'3. disciplína'!AF25</f>
        <v>5.16</v>
      </c>
      <c r="H55" s="60">
        <f>'4. disciplína'!AF25</f>
        <v>70.14</v>
      </c>
      <c r="I55" s="60">
        <f>'5. disciplína'!AF25</f>
        <v>121.94</v>
      </c>
      <c r="J55" s="46">
        <f t="shared" si="3"/>
        <v>373.24</v>
      </c>
      <c r="K55" s="40">
        <v>19</v>
      </c>
    </row>
    <row r="56" spans="1:11" ht="12.75">
      <c r="A56" s="28">
        <f t="shared" si="2"/>
        <v>43</v>
      </c>
      <c r="B56" s="55" t="s">
        <v>146</v>
      </c>
      <c r="C56" s="30" t="s">
        <v>32</v>
      </c>
      <c r="D56" s="31"/>
      <c r="E56" s="58">
        <f>'1. disciplína'!S30</f>
        <v>75</v>
      </c>
      <c r="F56" s="80">
        <f>'2. disciplína'!AF30</f>
        <v>82</v>
      </c>
      <c r="G56" s="60">
        <f>'3. disciplína'!AF30</f>
        <v>7.27</v>
      </c>
      <c r="H56" s="60">
        <f>'4. disciplína'!AF30</f>
        <v>82.52000000000001</v>
      </c>
      <c r="I56" s="60">
        <f>'5. disciplína'!AF30</f>
        <v>121.22</v>
      </c>
      <c r="J56" s="46">
        <f t="shared" si="3"/>
        <v>368.01</v>
      </c>
      <c r="K56" s="40">
        <v>24</v>
      </c>
    </row>
    <row r="57" spans="1:11" ht="12.75">
      <c r="A57" s="28">
        <f t="shared" si="2"/>
        <v>44</v>
      </c>
      <c r="B57" s="55" t="s">
        <v>92</v>
      </c>
      <c r="C57" s="30" t="s">
        <v>29</v>
      </c>
      <c r="D57" s="31" t="s">
        <v>93</v>
      </c>
      <c r="E57" s="58">
        <f>'1. disciplína'!S17</f>
        <v>116</v>
      </c>
      <c r="F57" s="80">
        <f>'2. disciplína'!AF17</f>
        <v>70</v>
      </c>
      <c r="G57" s="60">
        <f>'3. disciplína'!AF17</f>
        <v>15.93</v>
      </c>
      <c r="H57" s="60">
        <f>'4. disciplína'!AF17</f>
        <v>65.65</v>
      </c>
      <c r="I57" s="60">
        <f>'5. disciplína'!AF17</f>
        <v>96.63</v>
      </c>
      <c r="J57" s="46">
        <f t="shared" si="3"/>
        <v>364.21000000000004</v>
      </c>
      <c r="K57" s="40">
        <v>11</v>
      </c>
    </row>
    <row r="58" spans="1:11" ht="12.75">
      <c r="A58" s="28">
        <f t="shared" si="2"/>
        <v>45</v>
      </c>
      <c r="B58" s="55" t="s">
        <v>30</v>
      </c>
      <c r="C58" s="30" t="s">
        <v>38</v>
      </c>
      <c r="D58" s="31" t="s">
        <v>31</v>
      </c>
      <c r="E58" s="58">
        <f>'1. disciplína'!S9</f>
        <v>136</v>
      </c>
      <c r="F58" s="80">
        <f>'2. disciplína'!AF9</f>
        <v>104</v>
      </c>
      <c r="G58" s="60">
        <f>'3. disciplína'!AF9</f>
        <v>31.13</v>
      </c>
      <c r="H58" s="60">
        <f>'4. disciplína'!AF9</f>
        <v>58.27</v>
      </c>
      <c r="I58" s="60">
        <f>'5. disciplína'!AF9</f>
        <v>18.900000000000006</v>
      </c>
      <c r="J58" s="46">
        <f t="shared" si="3"/>
        <v>348.29999999999995</v>
      </c>
      <c r="K58" s="40">
        <v>3</v>
      </c>
    </row>
    <row r="59" spans="1:11" ht="12.75">
      <c r="A59" s="28">
        <f t="shared" si="2"/>
        <v>46</v>
      </c>
      <c r="B59" s="55" t="s">
        <v>96</v>
      </c>
      <c r="C59" s="30" t="s">
        <v>56</v>
      </c>
      <c r="D59" s="31" t="s">
        <v>97</v>
      </c>
      <c r="E59" s="58">
        <f>'1. disciplína'!S22</f>
        <v>141</v>
      </c>
      <c r="F59" s="80">
        <f>'2. disciplína'!AF22</f>
        <v>104</v>
      </c>
      <c r="G59" s="60">
        <f>'3. disciplína'!AF22</f>
        <v>11.34</v>
      </c>
      <c r="H59" s="60">
        <f>'4. disciplína'!AF22</f>
        <v>0</v>
      </c>
      <c r="I59" s="60">
        <f>'5. disciplína'!AF22</f>
        <v>18.5</v>
      </c>
      <c r="J59" s="46">
        <f t="shared" si="3"/>
        <v>274.84</v>
      </c>
      <c r="K59" s="40">
        <v>16</v>
      </c>
    </row>
    <row r="60" spans="1:11" ht="12.75">
      <c r="A60" s="28">
        <f t="shared" si="2"/>
        <v>47</v>
      </c>
      <c r="B60" s="55" t="s">
        <v>112</v>
      </c>
      <c r="C60" s="30" t="s">
        <v>29</v>
      </c>
      <c r="D60" s="31" t="s">
        <v>113</v>
      </c>
      <c r="E60" s="58">
        <f>'1. disciplína'!S42</f>
        <v>105</v>
      </c>
      <c r="F60" s="80">
        <f>'2. disciplína'!AF42</f>
        <v>108</v>
      </c>
      <c r="G60" s="60">
        <f>'3. disciplína'!AF42</f>
        <v>18.69</v>
      </c>
      <c r="H60" s="60">
        <f>'4. disciplína'!AF42</f>
        <v>0</v>
      </c>
      <c r="I60" s="60">
        <f>'5. disciplína'!AF42</f>
        <v>0</v>
      </c>
      <c r="J60" s="46">
        <f t="shared" si="3"/>
        <v>231.69</v>
      </c>
      <c r="K60" s="40">
        <v>36</v>
      </c>
    </row>
    <row r="61" spans="1:11" ht="12.75">
      <c r="A61" s="28">
        <f t="shared" si="2"/>
        <v>48</v>
      </c>
      <c r="B61" s="55" t="s">
        <v>145</v>
      </c>
      <c r="C61" s="30" t="s">
        <v>32</v>
      </c>
      <c r="D61" s="31"/>
      <c r="E61" s="58">
        <f>'1. disciplína'!S7</f>
        <v>88</v>
      </c>
      <c r="F61" s="80">
        <f>'2. disciplína'!AF7</f>
        <v>71</v>
      </c>
      <c r="G61" s="60">
        <f>'3. disciplína'!AF7</f>
        <v>0</v>
      </c>
      <c r="H61" s="60">
        <f>'4. disciplína'!AF7</f>
        <v>0</v>
      </c>
      <c r="I61" s="60">
        <f>'5. disciplína'!AF7</f>
        <v>23.36</v>
      </c>
      <c r="J61" s="46">
        <f t="shared" si="3"/>
        <v>182.36</v>
      </c>
      <c r="K61" s="40">
        <v>1</v>
      </c>
    </row>
    <row r="62" spans="1:11" ht="12.75">
      <c r="A62" s="28">
        <f t="shared" si="2"/>
        <v>49</v>
      </c>
      <c r="B62" s="55"/>
      <c r="C62" s="31"/>
      <c r="D62" s="31"/>
      <c r="E62" s="58">
        <f>'1. disciplína'!S55</f>
        <v>0</v>
      </c>
      <c r="F62" s="80">
        <f>'2. disciplína'!AF55</f>
        <v>0</v>
      </c>
      <c r="G62" s="60">
        <f>'3. disciplína'!AF55</f>
        <v>0</v>
      </c>
      <c r="H62" s="60">
        <f>'4. disciplína'!AF55</f>
        <v>0</v>
      </c>
      <c r="I62" s="60">
        <f>'5. disciplína'!AF55</f>
        <v>0</v>
      </c>
      <c r="J62" s="46">
        <f t="shared" si="3"/>
        <v>0</v>
      </c>
      <c r="K62" s="40">
        <v>49</v>
      </c>
    </row>
    <row r="63" spans="1:11" ht="12.75">
      <c r="A63" s="28">
        <f t="shared" si="2"/>
        <v>49</v>
      </c>
      <c r="B63" s="55"/>
      <c r="C63" s="31"/>
      <c r="D63" s="31"/>
      <c r="E63" s="58">
        <f>'1. disciplína'!S56</f>
        <v>0</v>
      </c>
      <c r="F63" s="80">
        <f>'2. disciplína'!AF56</f>
        <v>0</v>
      </c>
      <c r="G63" s="60">
        <f>'3. disciplína'!AF56</f>
        <v>0</v>
      </c>
      <c r="H63" s="60">
        <f>'4. disciplína'!AF56</f>
        <v>0</v>
      </c>
      <c r="I63" s="60">
        <f>'5. disciplína'!AF56</f>
        <v>0</v>
      </c>
      <c r="J63" s="46">
        <f t="shared" si="3"/>
        <v>0</v>
      </c>
      <c r="K63" s="40">
        <v>50</v>
      </c>
    </row>
    <row r="64" spans="1:11" ht="12.75">
      <c r="A64" s="28">
        <f t="shared" si="2"/>
        <v>49</v>
      </c>
      <c r="B64" s="55"/>
      <c r="C64" s="31"/>
      <c r="D64" s="31"/>
      <c r="E64" s="58">
        <f>'1. disciplína'!S57</f>
        <v>0</v>
      </c>
      <c r="F64" s="80">
        <f>'2. disciplína'!AF57</f>
        <v>0</v>
      </c>
      <c r="G64" s="60">
        <f>'3. disciplína'!AF57</f>
        <v>0</v>
      </c>
      <c r="H64" s="60">
        <f>'4. disciplína'!AF57</f>
        <v>0</v>
      </c>
      <c r="I64" s="60">
        <f>'5. disciplína'!AF57</f>
        <v>0</v>
      </c>
      <c r="J64" s="46">
        <f t="shared" si="3"/>
        <v>0</v>
      </c>
      <c r="K64" s="40">
        <v>51</v>
      </c>
    </row>
    <row r="65" spans="1:11" ht="12.75">
      <c r="A65" s="28">
        <f t="shared" si="2"/>
        <v>49</v>
      </c>
      <c r="B65" s="55"/>
      <c r="C65" s="31"/>
      <c r="D65" s="31"/>
      <c r="E65" s="58">
        <f>'1. disciplína'!S58</f>
        <v>0</v>
      </c>
      <c r="F65" s="80">
        <f>'2. disciplína'!AF58</f>
        <v>0</v>
      </c>
      <c r="G65" s="60">
        <f>'3. disciplína'!AF58</f>
        <v>0</v>
      </c>
      <c r="H65" s="60">
        <f>'4. disciplína'!AF58</f>
        <v>0</v>
      </c>
      <c r="I65" s="60">
        <f>'5. disciplína'!AF58</f>
        <v>0</v>
      </c>
      <c r="J65" s="46">
        <f t="shared" si="3"/>
        <v>0</v>
      </c>
      <c r="K65" s="40">
        <v>52</v>
      </c>
    </row>
    <row r="66" spans="1:11" ht="12.75">
      <c r="A66" s="28">
        <f t="shared" si="2"/>
        <v>49</v>
      </c>
      <c r="B66" s="55"/>
      <c r="C66" s="31"/>
      <c r="D66" s="31"/>
      <c r="E66" s="58">
        <f>'1. disciplína'!S59</f>
        <v>0</v>
      </c>
      <c r="F66" s="80">
        <f>'2. disciplína'!AF59</f>
        <v>0</v>
      </c>
      <c r="G66" s="60">
        <f>'3. disciplína'!AF59</f>
        <v>0</v>
      </c>
      <c r="H66" s="60">
        <f>'4. disciplína'!AF59</f>
        <v>0</v>
      </c>
      <c r="I66" s="60">
        <f>'5. disciplína'!AF59</f>
        <v>0</v>
      </c>
      <c r="J66" s="46">
        <f t="shared" si="3"/>
        <v>0</v>
      </c>
      <c r="K66" s="40">
        <v>53</v>
      </c>
    </row>
    <row r="67" spans="1:11" ht="12.75">
      <c r="A67" s="28">
        <f t="shared" si="2"/>
        <v>49</v>
      </c>
      <c r="B67" s="55"/>
      <c r="C67" s="31"/>
      <c r="D67" s="31"/>
      <c r="E67" s="58">
        <f>'1. disciplína'!S60</f>
        <v>0</v>
      </c>
      <c r="F67" s="80">
        <f>'2. disciplína'!AF60</f>
        <v>0</v>
      </c>
      <c r="G67" s="60">
        <f>'3. disciplína'!AF60</f>
        <v>0</v>
      </c>
      <c r="H67" s="60">
        <f>'4. disciplína'!AF60</f>
        <v>0</v>
      </c>
      <c r="I67" s="60">
        <f>'5. disciplína'!AF60</f>
        <v>0</v>
      </c>
      <c r="J67" s="46">
        <f t="shared" si="3"/>
        <v>0</v>
      </c>
      <c r="K67" s="40">
        <v>54</v>
      </c>
    </row>
    <row r="68" spans="1:11" ht="12.75">
      <c r="A68" s="28">
        <f t="shared" si="2"/>
        <v>49</v>
      </c>
      <c r="B68" s="55"/>
      <c r="C68" s="30"/>
      <c r="D68" s="31"/>
      <c r="E68" s="58">
        <f>'1. disciplína'!S61</f>
        <v>0</v>
      </c>
      <c r="F68" s="80">
        <f>'2. disciplína'!AF61</f>
        <v>0</v>
      </c>
      <c r="G68" s="60">
        <f>'3. disciplína'!AF61</f>
        <v>0</v>
      </c>
      <c r="H68" s="60">
        <f>'4. disciplína'!AF61</f>
        <v>0</v>
      </c>
      <c r="I68" s="60">
        <f>'5. disciplína'!AF61</f>
        <v>0</v>
      </c>
      <c r="J68" s="46">
        <f t="shared" si="3"/>
        <v>0</v>
      </c>
      <c r="K68" s="40">
        <v>55</v>
      </c>
    </row>
    <row r="69" spans="1:11" ht="12.75">
      <c r="A69" s="28">
        <f t="shared" si="2"/>
        <v>49</v>
      </c>
      <c r="B69" s="55"/>
      <c r="C69" s="31"/>
      <c r="D69" s="31"/>
      <c r="E69" s="58">
        <f>'1. disciplína'!S62</f>
        <v>0</v>
      </c>
      <c r="F69" s="80">
        <f>'2. disciplína'!AF62</f>
        <v>0</v>
      </c>
      <c r="G69" s="60">
        <f>'3. disciplína'!AF62</f>
        <v>0</v>
      </c>
      <c r="H69" s="60">
        <f>'4. disciplína'!AF62</f>
        <v>0</v>
      </c>
      <c r="I69" s="60">
        <f>'5. disciplína'!AF62</f>
        <v>0</v>
      </c>
      <c r="J69" s="46">
        <f t="shared" si="3"/>
        <v>0</v>
      </c>
      <c r="K69" s="40">
        <v>56</v>
      </c>
    </row>
    <row r="70" spans="1:11" ht="12.75">
      <c r="A70" s="28">
        <f t="shared" si="2"/>
        <v>49</v>
      </c>
      <c r="B70" s="55"/>
      <c r="C70" s="31"/>
      <c r="D70" s="31"/>
      <c r="E70" s="58">
        <f>'1. disciplína'!S63</f>
        <v>0</v>
      </c>
      <c r="F70" s="80">
        <f>'2. disciplína'!AF63</f>
        <v>0</v>
      </c>
      <c r="G70" s="60">
        <f>'3. disciplína'!AF63</f>
        <v>0</v>
      </c>
      <c r="H70" s="60">
        <f>'4. disciplína'!AF63</f>
        <v>0</v>
      </c>
      <c r="I70" s="60">
        <f>'5. disciplína'!AF63</f>
        <v>0</v>
      </c>
      <c r="J70" s="46">
        <f t="shared" si="3"/>
        <v>0</v>
      </c>
      <c r="K70" s="40">
        <v>57</v>
      </c>
    </row>
    <row r="71" spans="1:11" ht="12.75">
      <c r="A71" s="28">
        <f t="shared" si="2"/>
        <v>49</v>
      </c>
      <c r="B71" s="55"/>
      <c r="C71" s="30"/>
      <c r="D71" s="31"/>
      <c r="E71" s="58">
        <f>'1. disciplína'!S64</f>
        <v>0</v>
      </c>
      <c r="F71" s="80">
        <f>'2. disciplína'!AF64</f>
        <v>0</v>
      </c>
      <c r="G71" s="60">
        <f>'3. disciplína'!AF64</f>
        <v>0</v>
      </c>
      <c r="H71" s="60">
        <f>'4. disciplína'!AF64</f>
        <v>0</v>
      </c>
      <c r="I71" s="60">
        <f>'5. disciplína'!AF64</f>
        <v>0</v>
      </c>
      <c r="J71" s="46">
        <f t="shared" si="3"/>
        <v>0</v>
      </c>
      <c r="K71" s="40">
        <v>58</v>
      </c>
    </row>
    <row r="72" spans="1:11" ht="12.75">
      <c r="A72" s="28">
        <f t="shared" si="2"/>
        <v>49</v>
      </c>
      <c r="B72" s="55"/>
      <c r="C72" s="31"/>
      <c r="D72" s="31"/>
      <c r="E72" s="58">
        <f>'1. disciplína'!S65</f>
        <v>0</v>
      </c>
      <c r="F72" s="80">
        <f>'2. disciplína'!AF65</f>
        <v>0</v>
      </c>
      <c r="G72" s="60">
        <f>'3. disciplína'!AF65</f>
        <v>0</v>
      </c>
      <c r="H72" s="60">
        <f>'4. disciplína'!AF65</f>
        <v>0</v>
      </c>
      <c r="I72" s="60">
        <f>'5. disciplína'!AF65</f>
        <v>0</v>
      </c>
      <c r="J72" s="46">
        <f t="shared" si="3"/>
        <v>0</v>
      </c>
      <c r="K72" s="40">
        <v>59</v>
      </c>
    </row>
    <row r="73" spans="1:11" ht="13.5" thickBot="1">
      <c r="A73" s="72">
        <f t="shared" si="2"/>
        <v>49</v>
      </c>
      <c r="B73" s="91"/>
      <c r="C73" s="92"/>
      <c r="D73" s="92"/>
      <c r="E73" s="59">
        <f>'1. disciplína'!S66</f>
        <v>0</v>
      </c>
      <c r="F73" s="81">
        <f>'2. disciplína'!AF66</f>
        <v>0</v>
      </c>
      <c r="G73" s="61">
        <f>'3. disciplína'!AF66</f>
        <v>0</v>
      </c>
      <c r="H73" s="61">
        <f>'4. disciplína'!AF66</f>
        <v>0</v>
      </c>
      <c r="I73" s="61">
        <f>'5. disciplína'!AF66</f>
        <v>0</v>
      </c>
      <c r="J73" s="48">
        <f t="shared" si="3"/>
        <v>0</v>
      </c>
      <c r="K73" s="47">
        <v>60</v>
      </c>
    </row>
  </sheetData>
  <mergeCells count="22">
    <mergeCell ref="C3:E3"/>
    <mergeCell ref="I4:K4"/>
    <mergeCell ref="A12:A13"/>
    <mergeCell ref="I5:K5"/>
    <mergeCell ref="C9:K9"/>
    <mergeCell ref="C10:K10"/>
    <mergeCell ref="J12:J13"/>
    <mergeCell ref="F5:H5"/>
    <mergeCell ref="C7:K7"/>
    <mergeCell ref="C8:K8"/>
    <mergeCell ref="C12:C13"/>
    <mergeCell ref="E12:I12"/>
    <mergeCell ref="A2:B2"/>
    <mergeCell ref="A1:K1"/>
    <mergeCell ref="C6:K6"/>
    <mergeCell ref="F3:J3"/>
    <mergeCell ref="C4:E4"/>
    <mergeCell ref="C5:E5"/>
    <mergeCell ref="F2:J2"/>
    <mergeCell ref="C2:E2"/>
    <mergeCell ref="A3:B3"/>
    <mergeCell ref="F4:H4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A66"/>
  <sheetViews>
    <sheetView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0" sqref="A30:IV30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1" width="3.875" style="0" customWidth="1"/>
    <col min="12" max="15" width="3.875" style="0" hidden="1" customWidth="1"/>
    <col min="16" max="16" width="3.875" style="0" customWidth="1"/>
    <col min="17" max="18" width="8.75390625" style="0" hidden="1" customWidth="1"/>
    <col min="19" max="19" width="8.75390625" style="0" customWidth="1"/>
    <col min="20" max="21" width="8.75390625" style="3" customWidth="1"/>
    <col min="22" max="22" width="9.75390625" style="0" bestFit="1" customWidth="1"/>
    <col min="23" max="23" width="3.00390625" style="0" bestFit="1" customWidth="1"/>
  </cols>
  <sheetData>
    <row r="1" spans="1:25" ht="15" customHeight="1">
      <c r="A1" s="5" t="str">
        <f>Celková!C6</f>
        <v>Mířená střelba z velkorážové pistole</v>
      </c>
      <c r="B1" s="5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 t="s">
        <v>73</v>
      </c>
      <c r="B2" s="53" t="s">
        <v>72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 t="s">
        <v>75</v>
      </c>
      <c r="B3" s="53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25" ht="15" customHeight="1">
      <c r="A4" s="1" t="s">
        <v>76</v>
      </c>
      <c r="B4" s="1" t="s">
        <v>58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1"/>
      <c r="R4" s="1"/>
      <c r="S4" s="1"/>
      <c r="T4" s="2"/>
      <c r="U4" s="2"/>
      <c r="V4" s="1"/>
      <c r="W4" s="1"/>
      <c r="X4" s="1"/>
      <c r="Y4" s="1"/>
    </row>
    <row r="5" spans="1:26" ht="15" customHeight="1" thickBot="1">
      <c r="A5" s="1"/>
      <c r="B5" s="136" t="s">
        <v>72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8"/>
      <c r="Q5" s="54"/>
      <c r="R5" s="50"/>
      <c r="S5" s="50"/>
      <c r="T5" s="2"/>
      <c r="U5" s="2"/>
      <c r="V5" s="2" t="s">
        <v>21</v>
      </c>
      <c r="W5" s="1"/>
      <c r="X5" s="1"/>
      <c r="Y5" s="139" t="s">
        <v>83</v>
      </c>
      <c r="Z5" s="139"/>
    </row>
    <row r="6" spans="1:26" ht="15" customHeight="1" thickBot="1">
      <c r="A6" s="43" t="s">
        <v>24</v>
      </c>
      <c r="B6" s="18" t="s">
        <v>62</v>
      </c>
      <c r="C6" s="19" t="s">
        <v>63</v>
      </c>
      <c r="D6" s="19" t="s">
        <v>64</v>
      </c>
      <c r="E6" s="19" t="s">
        <v>65</v>
      </c>
      <c r="F6" s="19">
        <v>10</v>
      </c>
      <c r="G6" s="19">
        <v>9</v>
      </c>
      <c r="H6" s="19">
        <v>8</v>
      </c>
      <c r="I6" s="19">
        <v>7</v>
      </c>
      <c r="J6" s="19">
        <v>6</v>
      </c>
      <c r="K6" s="19">
        <v>5</v>
      </c>
      <c r="L6" s="19">
        <v>4</v>
      </c>
      <c r="M6" s="19">
        <v>3</v>
      </c>
      <c r="N6" s="19">
        <v>2</v>
      </c>
      <c r="O6" s="19">
        <v>1</v>
      </c>
      <c r="P6" s="27">
        <v>0</v>
      </c>
      <c r="Q6" s="19" t="s">
        <v>22</v>
      </c>
      <c r="R6" s="9" t="s">
        <v>1</v>
      </c>
      <c r="S6" s="79" t="s">
        <v>27</v>
      </c>
      <c r="T6" s="79" t="s">
        <v>60</v>
      </c>
      <c r="U6" s="74"/>
      <c r="V6" s="15" t="s">
        <v>19</v>
      </c>
      <c r="W6" s="42">
        <v>15</v>
      </c>
      <c r="X6" s="1"/>
      <c r="Y6" s="141" t="s">
        <v>71</v>
      </c>
      <c r="Z6" s="142"/>
    </row>
    <row r="7" spans="1:27" ht="15" customHeight="1">
      <c r="A7" s="55" t="s">
        <v>145</v>
      </c>
      <c r="B7" s="20"/>
      <c r="C7" s="20"/>
      <c r="D7" s="20"/>
      <c r="E7" s="20"/>
      <c r="F7" s="20"/>
      <c r="G7" s="20">
        <v>1</v>
      </c>
      <c r="H7" s="20">
        <v>4</v>
      </c>
      <c r="I7" s="20">
        <v>5</v>
      </c>
      <c r="J7" s="20">
        <v>2</v>
      </c>
      <c r="K7" s="20"/>
      <c r="L7" s="20"/>
      <c r="M7" s="20"/>
      <c r="N7" s="20"/>
      <c r="O7" s="20"/>
      <c r="P7" s="20">
        <v>3</v>
      </c>
      <c r="Q7" s="20">
        <f>B7*Z$14+C7*Z$15+D7*Z$16+E7*Z$17+F7*10+G7*9+H7*8+I7*7+J7*6+K7*5+L7*4+M7*3+N7*2+O7</f>
        <v>88</v>
      </c>
      <c r="R7" s="63"/>
      <c r="S7" s="63">
        <f>IF(Q7-R7&lt;0,0,Q7-R7)</f>
        <v>88</v>
      </c>
      <c r="T7" s="78">
        <f>IF(S7&lt;Z$7,"",IF(S7&lt;Z$8,"VT-III",IF(S7&lt;Z$9,"VT-II",IF(S7&lt;Z$10,"VT-I","VT-M"))))</f>
      </c>
      <c r="U7" s="75"/>
      <c r="V7" s="15">
        <f>SUM(B7:P7)</f>
        <v>15</v>
      </c>
      <c r="W7" s="1"/>
      <c r="X7" s="1"/>
      <c r="Y7" s="77" t="s">
        <v>66</v>
      </c>
      <c r="Z7" s="76">
        <v>125</v>
      </c>
      <c r="AA7" s="6"/>
    </row>
    <row r="8" spans="1:27" ht="15" customHeight="1">
      <c r="A8" s="55" t="s">
        <v>86</v>
      </c>
      <c r="B8" s="62"/>
      <c r="C8" s="62"/>
      <c r="D8" s="62"/>
      <c r="E8" s="62"/>
      <c r="F8" s="62">
        <v>9</v>
      </c>
      <c r="G8" s="62">
        <v>5</v>
      </c>
      <c r="H8" s="62">
        <v>1</v>
      </c>
      <c r="I8" s="62"/>
      <c r="J8" s="62"/>
      <c r="K8" s="62"/>
      <c r="L8" s="62"/>
      <c r="M8" s="62"/>
      <c r="N8" s="62"/>
      <c r="O8" s="62"/>
      <c r="P8" s="62"/>
      <c r="Q8" s="62">
        <f aca="true" t="shared" si="0" ref="Q8:Q66">B8*Z$14+C8*Z$15+D8*Z$16+E8*Z$17+F8*10+G8*9+H8*8+I8*7+J8*6+K8*5+L8*4+M8*3+N8*2+O8</f>
        <v>143</v>
      </c>
      <c r="R8" s="63"/>
      <c r="S8" s="63">
        <f aca="true" t="shared" si="1" ref="S8:S66">IF(Q8-R8&lt;0,0,Q8-R8)</f>
        <v>143</v>
      </c>
      <c r="T8" s="73" t="str">
        <f aca="true" t="shared" si="2" ref="T8:T66">IF(S8&lt;Z$7,"",IF(S8&lt;Z$8,"VT-III",IF(S8&lt;Z$9,"VT-II",IF(S8&lt;Z$10,"VT-I","VT-M"))))</f>
        <v>VT-I</v>
      </c>
      <c r="U8" s="75"/>
      <c r="V8" s="15">
        <f aca="true" t="shared" si="3" ref="V8:V66">SUM(B8:P8)</f>
        <v>15</v>
      </c>
      <c r="W8" s="1"/>
      <c r="X8" s="1"/>
      <c r="Y8" s="77" t="s">
        <v>67</v>
      </c>
      <c r="Z8" s="76">
        <v>134</v>
      </c>
      <c r="AA8" s="6"/>
    </row>
    <row r="9" spans="1:26" ht="15" customHeight="1">
      <c r="A9" s="55" t="s">
        <v>30</v>
      </c>
      <c r="B9" s="11"/>
      <c r="C9" s="11"/>
      <c r="D9" s="11"/>
      <c r="E9" s="11"/>
      <c r="F9" s="11">
        <v>6</v>
      </c>
      <c r="G9" s="11">
        <v>6</v>
      </c>
      <c r="H9" s="11">
        <v>2</v>
      </c>
      <c r="I9" s="11"/>
      <c r="J9" s="11">
        <v>1</v>
      </c>
      <c r="K9" s="11"/>
      <c r="L9" s="11"/>
      <c r="M9" s="11"/>
      <c r="N9" s="11"/>
      <c r="O9" s="11"/>
      <c r="P9" s="11"/>
      <c r="Q9" s="11">
        <f t="shared" si="0"/>
        <v>136</v>
      </c>
      <c r="R9" s="16"/>
      <c r="S9" s="16">
        <f t="shared" si="1"/>
        <v>136</v>
      </c>
      <c r="T9" s="73" t="str">
        <f t="shared" si="2"/>
        <v>VT-II</v>
      </c>
      <c r="U9" s="75"/>
      <c r="V9" s="15">
        <f t="shared" si="3"/>
        <v>15</v>
      </c>
      <c r="W9" s="1"/>
      <c r="X9" s="1"/>
      <c r="Y9" s="77" t="s">
        <v>68</v>
      </c>
      <c r="Z9" s="67">
        <v>140</v>
      </c>
    </row>
    <row r="10" spans="1:26" ht="15" customHeight="1">
      <c r="A10" s="55" t="s">
        <v>117</v>
      </c>
      <c r="B10" s="11"/>
      <c r="C10" s="11"/>
      <c r="D10" s="11"/>
      <c r="E10" s="13"/>
      <c r="F10" s="13">
        <v>1</v>
      </c>
      <c r="G10" s="13">
        <v>8</v>
      </c>
      <c r="H10" s="13">
        <v>5</v>
      </c>
      <c r="I10" s="13">
        <v>1</v>
      </c>
      <c r="J10" s="13"/>
      <c r="K10" s="13"/>
      <c r="L10" s="13"/>
      <c r="M10" s="13"/>
      <c r="N10" s="13"/>
      <c r="O10" s="13"/>
      <c r="P10" s="13"/>
      <c r="Q10" s="11">
        <f t="shared" si="0"/>
        <v>129</v>
      </c>
      <c r="R10" s="16"/>
      <c r="S10" s="16">
        <f t="shared" si="1"/>
        <v>129</v>
      </c>
      <c r="T10" s="73" t="str">
        <f t="shared" si="2"/>
        <v>VT-III</v>
      </c>
      <c r="U10" s="75"/>
      <c r="V10" s="15">
        <f t="shared" si="3"/>
        <v>15</v>
      </c>
      <c r="W10" s="1"/>
      <c r="X10" s="1"/>
      <c r="Y10" s="77" t="s">
        <v>69</v>
      </c>
      <c r="Z10" s="67">
        <v>146</v>
      </c>
    </row>
    <row r="11" spans="1:25" ht="15" customHeight="1">
      <c r="A11" s="55" t="s">
        <v>118</v>
      </c>
      <c r="B11" s="11"/>
      <c r="C11" s="11"/>
      <c r="D11" s="11"/>
      <c r="E11" s="13"/>
      <c r="F11" s="13">
        <v>9</v>
      </c>
      <c r="G11" s="13">
        <v>5</v>
      </c>
      <c r="H11" s="13">
        <v>1</v>
      </c>
      <c r="I11" s="13"/>
      <c r="J11" s="13"/>
      <c r="K11" s="13"/>
      <c r="L11" s="13"/>
      <c r="M11" s="13"/>
      <c r="N11" s="13"/>
      <c r="O11" s="13"/>
      <c r="P11" s="13"/>
      <c r="Q11" s="11">
        <f t="shared" si="0"/>
        <v>143</v>
      </c>
      <c r="R11" s="16"/>
      <c r="S11" s="16">
        <f t="shared" si="1"/>
        <v>143</v>
      </c>
      <c r="T11" s="73" t="str">
        <f t="shared" si="2"/>
        <v>VT-I</v>
      </c>
      <c r="U11" s="75"/>
      <c r="V11" s="15">
        <f t="shared" si="3"/>
        <v>15</v>
      </c>
      <c r="W11" s="1"/>
      <c r="X11" s="1"/>
      <c r="Y11" s="1"/>
    </row>
    <row r="12" spans="1:25" ht="15" customHeight="1">
      <c r="A12" s="55" t="s">
        <v>119</v>
      </c>
      <c r="B12" s="13"/>
      <c r="C12" s="13"/>
      <c r="D12" s="13"/>
      <c r="E12" s="13"/>
      <c r="F12" s="13">
        <v>8</v>
      </c>
      <c r="G12" s="13">
        <v>5</v>
      </c>
      <c r="H12" s="13">
        <v>1</v>
      </c>
      <c r="I12" s="13">
        <v>1</v>
      </c>
      <c r="J12" s="13"/>
      <c r="K12" s="13"/>
      <c r="L12" s="13"/>
      <c r="M12" s="13"/>
      <c r="N12" s="13"/>
      <c r="O12" s="13"/>
      <c r="P12" s="13"/>
      <c r="Q12" s="11">
        <f t="shared" si="0"/>
        <v>140</v>
      </c>
      <c r="R12" s="16"/>
      <c r="S12" s="16">
        <f t="shared" si="1"/>
        <v>140</v>
      </c>
      <c r="T12" s="73" t="str">
        <f t="shared" si="2"/>
        <v>VT-I</v>
      </c>
      <c r="U12" s="75"/>
      <c r="V12" s="15">
        <f t="shared" si="3"/>
        <v>15</v>
      </c>
      <c r="W12" s="1"/>
      <c r="X12" s="1"/>
      <c r="Y12" s="1"/>
    </row>
    <row r="13" spans="1:26" ht="15" customHeight="1">
      <c r="A13" s="55" t="s">
        <v>34</v>
      </c>
      <c r="B13" s="11"/>
      <c r="C13" s="11"/>
      <c r="D13" s="11"/>
      <c r="E13" s="13"/>
      <c r="F13" s="13">
        <v>7</v>
      </c>
      <c r="G13" s="13">
        <v>5</v>
      </c>
      <c r="H13" s="13">
        <v>3</v>
      </c>
      <c r="I13" s="13"/>
      <c r="J13" s="13"/>
      <c r="K13" s="13"/>
      <c r="L13" s="13"/>
      <c r="M13" s="13"/>
      <c r="N13" s="13"/>
      <c r="O13" s="13"/>
      <c r="P13" s="13"/>
      <c r="Q13" s="11">
        <f t="shared" si="0"/>
        <v>139</v>
      </c>
      <c r="R13" s="16"/>
      <c r="S13" s="16">
        <f t="shared" si="1"/>
        <v>139</v>
      </c>
      <c r="T13" s="73" t="str">
        <f t="shared" si="2"/>
        <v>VT-II</v>
      </c>
      <c r="U13" s="75"/>
      <c r="V13" s="15">
        <f t="shared" si="3"/>
        <v>15</v>
      </c>
      <c r="W13" s="1"/>
      <c r="X13" s="1"/>
      <c r="Y13" s="140" t="s">
        <v>70</v>
      </c>
      <c r="Z13" s="140"/>
    </row>
    <row r="14" spans="1:26" ht="15" customHeight="1">
      <c r="A14" s="55" t="s">
        <v>88</v>
      </c>
      <c r="B14" s="11"/>
      <c r="C14" s="11"/>
      <c r="D14" s="11"/>
      <c r="E14" s="11"/>
      <c r="F14" s="11">
        <v>4</v>
      </c>
      <c r="G14" s="11">
        <v>9</v>
      </c>
      <c r="H14" s="11">
        <v>2</v>
      </c>
      <c r="I14" s="11"/>
      <c r="J14" s="11"/>
      <c r="K14" s="11"/>
      <c r="L14" s="11"/>
      <c r="M14" s="11"/>
      <c r="N14" s="11"/>
      <c r="O14" s="11"/>
      <c r="P14" s="11"/>
      <c r="Q14" s="11">
        <f t="shared" si="0"/>
        <v>137</v>
      </c>
      <c r="R14" s="16"/>
      <c r="S14" s="16">
        <f t="shared" si="1"/>
        <v>137</v>
      </c>
      <c r="T14" s="73" t="str">
        <f t="shared" si="2"/>
        <v>VT-II</v>
      </c>
      <c r="U14" s="75"/>
      <c r="V14" s="15">
        <f t="shared" si="3"/>
        <v>15</v>
      </c>
      <c r="W14" s="1"/>
      <c r="X14" s="1"/>
      <c r="Y14" s="77" t="s">
        <v>62</v>
      </c>
      <c r="Z14" s="67">
        <v>12</v>
      </c>
    </row>
    <row r="15" spans="1:26" ht="15" customHeight="1">
      <c r="A15" s="55" t="s">
        <v>91</v>
      </c>
      <c r="B15" s="11"/>
      <c r="C15" s="11"/>
      <c r="D15" s="11"/>
      <c r="E15" s="11"/>
      <c r="F15" s="11">
        <v>10</v>
      </c>
      <c r="G15" s="11">
        <v>5</v>
      </c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si="0"/>
        <v>145</v>
      </c>
      <c r="R15" s="16"/>
      <c r="S15" s="16">
        <f t="shared" si="1"/>
        <v>145</v>
      </c>
      <c r="T15" s="73" t="str">
        <f t="shared" si="2"/>
        <v>VT-I</v>
      </c>
      <c r="U15" s="75"/>
      <c r="V15" s="15">
        <f t="shared" si="3"/>
        <v>15</v>
      </c>
      <c r="W15" s="1"/>
      <c r="X15" s="1"/>
      <c r="Y15" s="77" t="s">
        <v>63</v>
      </c>
      <c r="Z15" s="67">
        <v>10</v>
      </c>
    </row>
    <row r="16" spans="1:26" ht="15" customHeight="1">
      <c r="A16" s="55" t="s">
        <v>147</v>
      </c>
      <c r="B16" s="11"/>
      <c r="C16" s="11"/>
      <c r="D16" s="11"/>
      <c r="E16" s="11"/>
      <c r="F16" s="11">
        <v>10</v>
      </c>
      <c r="G16" s="11">
        <v>5</v>
      </c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145</v>
      </c>
      <c r="R16" s="16"/>
      <c r="S16" s="16">
        <f t="shared" si="1"/>
        <v>145</v>
      </c>
      <c r="T16" s="73" t="str">
        <f t="shared" si="2"/>
        <v>VT-I</v>
      </c>
      <c r="U16" s="75"/>
      <c r="V16" s="15">
        <f t="shared" si="3"/>
        <v>15</v>
      </c>
      <c r="W16" s="1"/>
      <c r="X16" s="1"/>
      <c r="Y16" s="77" t="s">
        <v>64</v>
      </c>
      <c r="Z16" s="67">
        <v>8</v>
      </c>
    </row>
    <row r="17" spans="1:26" ht="15" customHeight="1">
      <c r="A17" s="55" t="s">
        <v>92</v>
      </c>
      <c r="B17" s="11"/>
      <c r="C17" s="11"/>
      <c r="D17" s="11"/>
      <c r="E17" s="11"/>
      <c r="F17" s="11">
        <v>1</v>
      </c>
      <c r="G17" s="11">
        <v>2</v>
      </c>
      <c r="H17" s="11">
        <v>7</v>
      </c>
      <c r="I17" s="11">
        <v>3</v>
      </c>
      <c r="J17" s="11">
        <v>1</v>
      </c>
      <c r="K17" s="11">
        <v>1</v>
      </c>
      <c r="L17" s="11"/>
      <c r="M17" s="11"/>
      <c r="N17" s="11"/>
      <c r="O17" s="11"/>
      <c r="P17" s="11"/>
      <c r="Q17" s="11">
        <f t="shared" si="0"/>
        <v>116</v>
      </c>
      <c r="R17" s="16"/>
      <c r="S17" s="16">
        <f t="shared" si="1"/>
        <v>116</v>
      </c>
      <c r="T17" s="73">
        <f t="shared" si="2"/>
      </c>
      <c r="U17" s="75"/>
      <c r="V17" s="15">
        <f t="shared" si="3"/>
        <v>15</v>
      </c>
      <c r="W17" s="1"/>
      <c r="X17" s="1"/>
      <c r="Y17" s="77" t="s">
        <v>65</v>
      </c>
      <c r="Z17" s="67">
        <v>0</v>
      </c>
    </row>
    <row r="18" spans="1:25" ht="15" customHeight="1">
      <c r="A18" s="55" t="s">
        <v>55</v>
      </c>
      <c r="B18" s="11"/>
      <c r="C18" s="11"/>
      <c r="D18" s="11"/>
      <c r="E18" s="11"/>
      <c r="F18" s="11">
        <v>8</v>
      </c>
      <c r="G18" s="11">
        <v>7</v>
      </c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0"/>
        <v>143</v>
      </c>
      <c r="R18" s="16"/>
      <c r="S18" s="16">
        <f t="shared" si="1"/>
        <v>143</v>
      </c>
      <c r="T18" s="73" t="str">
        <f t="shared" si="2"/>
        <v>VT-I</v>
      </c>
      <c r="U18" s="75"/>
      <c r="V18" s="15">
        <f t="shared" si="3"/>
        <v>15</v>
      </c>
      <c r="W18" s="1"/>
      <c r="X18" s="1"/>
      <c r="Y18" s="1"/>
    </row>
    <row r="19" spans="1:25" ht="15" customHeight="1">
      <c r="A19" s="55" t="s">
        <v>94</v>
      </c>
      <c r="B19" s="11"/>
      <c r="C19" s="11"/>
      <c r="D19" s="11"/>
      <c r="E19" s="13"/>
      <c r="F19" s="13">
        <v>11</v>
      </c>
      <c r="G19" s="13">
        <v>3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1">
        <f t="shared" si="0"/>
        <v>145</v>
      </c>
      <c r="R19" s="16"/>
      <c r="S19" s="16">
        <f t="shared" si="1"/>
        <v>145</v>
      </c>
      <c r="T19" s="73" t="str">
        <f t="shared" si="2"/>
        <v>VT-I</v>
      </c>
      <c r="U19" s="75"/>
      <c r="V19" s="15">
        <f t="shared" si="3"/>
        <v>15</v>
      </c>
      <c r="W19" s="1"/>
      <c r="X19" s="1"/>
      <c r="Y19" s="1"/>
    </row>
    <row r="20" spans="1:25" ht="15" customHeight="1">
      <c r="A20" s="55" t="s">
        <v>144</v>
      </c>
      <c r="B20" s="11"/>
      <c r="C20" s="11"/>
      <c r="D20" s="11"/>
      <c r="E20" s="13"/>
      <c r="F20" s="13">
        <v>11</v>
      </c>
      <c r="G20" s="13">
        <v>2</v>
      </c>
      <c r="H20" s="13">
        <v>2</v>
      </c>
      <c r="I20" s="13"/>
      <c r="J20" s="13"/>
      <c r="K20" s="13"/>
      <c r="L20" s="13"/>
      <c r="M20" s="13"/>
      <c r="N20" s="13"/>
      <c r="O20" s="13"/>
      <c r="P20" s="13"/>
      <c r="Q20" s="11">
        <f t="shared" si="0"/>
        <v>144</v>
      </c>
      <c r="R20" s="16"/>
      <c r="S20" s="16">
        <f t="shared" si="1"/>
        <v>144</v>
      </c>
      <c r="T20" s="73" t="str">
        <f t="shared" si="2"/>
        <v>VT-I</v>
      </c>
      <c r="U20" s="75"/>
      <c r="V20" s="15">
        <f t="shared" si="3"/>
        <v>15</v>
      </c>
      <c r="W20" s="1"/>
      <c r="X20" s="1"/>
      <c r="Y20" s="1"/>
    </row>
    <row r="21" spans="1:25" ht="15" customHeight="1">
      <c r="A21" s="55" t="s">
        <v>152</v>
      </c>
      <c r="B21" s="11"/>
      <c r="C21" s="11"/>
      <c r="D21" s="11"/>
      <c r="E21" s="13"/>
      <c r="F21" s="13">
        <v>7</v>
      </c>
      <c r="G21" s="13">
        <v>5</v>
      </c>
      <c r="H21" s="13">
        <v>1</v>
      </c>
      <c r="I21" s="13">
        <v>2</v>
      </c>
      <c r="J21" s="13"/>
      <c r="K21" s="13"/>
      <c r="L21" s="13"/>
      <c r="M21" s="13"/>
      <c r="N21" s="13"/>
      <c r="O21" s="13"/>
      <c r="P21" s="13"/>
      <c r="Q21" s="11">
        <f t="shared" si="0"/>
        <v>137</v>
      </c>
      <c r="R21" s="16"/>
      <c r="S21" s="16">
        <f t="shared" si="1"/>
        <v>137</v>
      </c>
      <c r="T21" s="73" t="str">
        <f t="shared" si="2"/>
        <v>VT-II</v>
      </c>
      <c r="U21" s="75"/>
      <c r="V21" s="15">
        <f t="shared" si="3"/>
        <v>15</v>
      </c>
      <c r="W21" s="1"/>
      <c r="X21" s="1"/>
      <c r="Y21" s="1"/>
    </row>
    <row r="22" spans="1:25" ht="15" customHeight="1">
      <c r="A22" s="55" t="s">
        <v>96</v>
      </c>
      <c r="B22" s="11"/>
      <c r="C22" s="11"/>
      <c r="D22" s="11"/>
      <c r="E22" s="13"/>
      <c r="F22" s="13">
        <v>9</v>
      </c>
      <c r="G22" s="13">
        <v>4</v>
      </c>
      <c r="H22" s="13">
        <v>1</v>
      </c>
      <c r="I22" s="13">
        <v>1</v>
      </c>
      <c r="J22" s="13"/>
      <c r="K22" s="13"/>
      <c r="L22" s="13"/>
      <c r="M22" s="13"/>
      <c r="N22" s="13"/>
      <c r="O22" s="13"/>
      <c r="P22" s="13"/>
      <c r="Q22" s="11">
        <f t="shared" si="0"/>
        <v>141</v>
      </c>
      <c r="R22" s="16"/>
      <c r="S22" s="16">
        <f t="shared" si="1"/>
        <v>141</v>
      </c>
      <c r="T22" s="73" t="str">
        <f t="shared" si="2"/>
        <v>VT-I</v>
      </c>
      <c r="U22" s="75"/>
      <c r="V22" s="15">
        <f t="shared" si="3"/>
        <v>15</v>
      </c>
      <c r="W22" s="1"/>
      <c r="X22" s="1"/>
      <c r="Y22" s="1"/>
    </row>
    <row r="23" spans="1:25" ht="15" customHeight="1">
      <c r="A23" s="55" t="s">
        <v>120</v>
      </c>
      <c r="B23" s="11"/>
      <c r="C23" s="11"/>
      <c r="D23" s="11"/>
      <c r="E23" s="13"/>
      <c r="F23" s="13">
        <v>8</v>
      </c>
      <c r="G23" s="13">
        <v>3</v>
      </c>
      <c r="H23" s="13">
        <v>4</v>
      </c>
      <c r="I23" s="13"/>
      <c r="J23" s="13"/>
      <c r="K23" s="13"/>
      <c r="L23" s="13"/>
      <c r="M23" s="13"/>
      <c r="N23" s="13"/>
      <c r="O23" s="13"/>
      <c r="P23" s="13"/>
      <c r="Q23" s="11">
        <f t="shared" si="0"/>
        <v>139</v>
      </c>
      <c r="R23" s="16"/>
      <c r="S23" s="16">
        <f t="shared" si="1"/>
        <v>139</v>
      </c>
      <c r="T23" s="73" t="str">
        <f t="shared" si="2"/>
        <v>VT-II</v>
      </c>
      <c r="U23" s="75"/>
      <c r="V23" s="15">
        <f t="shared" si="3"/>
        <v>15</v>
      </c>
      <c r="W23" s="1"/>
      <c r="X23" s="1"/>
      <c r="Y23" s="1"/>
    </row>
    <row r="24" spans="1:25" ht="15" customHeight="1">
      <c r="A24" s="55" t="s">
        <v>39</v>
      </c>
      <c r="B24" s="11"/>
      <c r="C24" s="11"/>
      <c r="D24" s="11"/>
      <c r="E24" s="13"/>
      <c r="F24" s="13">
        <v>11</v>
      </c>
      <c r="G24" s="13">
        <v>2</v>
      </c>
      <c r="H24" s="13">
        <v>2</v>
      </c>
      <c r="I24" s="13"/>
      <c r="J24" s="13"/>
      <c r="K24" s="13"/>
      <c r="L24" s="13"/>
      <c r="M24" s="13"/>
      <c r="N24" s="13"/>
      <c r="O24" s="13"/>
      <c r="P24" s="13"/>
      <c r="Q24" s="11">
        <f t="shared" si="0"/>
        <v>144</v>
      </c>
      <c r="R24" s="16"/>
      <c r="S24" s="16">
        <f t="shared" si="1"/>
        <v>144</v>
      </c>
      <c r="T24" s="73" t="str">
        <f t="shared" si="2"/>
        <v>VT-I</v>
      </c>
      <c r="U24" s="75"/>
      <c r="V24" s="15">
        <f t="shared" si="3"/>
        <v>15</v>
      </c>
      <c r="W24" s="1"/>
      <c r="X24" s="1"/>
      <c r="Y24" s="1"/>
    </row>
    <row r="25" spans="1:25" ht="15" customHeight="1">
      <c r="A25" s="55" t="s">
        <v>98</v>
      </c>
      <c r="B25" s="11"/>
      <c r="C25" s="11"/>
      <c r="D25" s="11"/>
      <c r="E25" s="13"/>
      <c r="F25" s="13">
        <v>1</v>
      </c>
      <c r="G25" s="13">
        <v>4</v>
      </c>
      <c r="H25" s="13">
        <v>2</v>
      </c>
      <c r="I25" s="13">
        <v>4</v>
      </c>
      <c r="J25" s="13">
        <v>4</v>
      </c>
      <c r="K25" s="13"/>
      <c r="L25" s="13"/>
      <c r="M25" s="13"/>
      <c r="N25" s="13"/>
      <c r="O25" s="13"/>
      <c r="P25" s="13"/>
      <c r="Q25" s="11">
        <f t="shared" si="0"/>
        <v>114</v>
      </c>
      <c r="R25" s="16"/>
      <c r="S25" s="16">
        <f t="shared" si="1"/>
        <v>114</v>
      </c>
      <c r="T25" s="73">
        <f t="shared" si="2"/>
      </c>
      <c r="U25" s="75"/>
      <c r="V25" s="15">
        <f t="shared" si="3"/>
        <v>15</v>
      </c>
      <c r="W25" s="1"/>
      <c r="X25" s="1"/>
      <c r="Y25" s="1"/>
    </row>
    <row r="26" spans="1:25" ht="15" customHeight="1">
      <c r="A26" s="55" t="s">
        <v>148</v>
      </c>
      <c r="B26" s="11"/>
      <c r="C26" s="11"/>
      <c r="D26" s="11"/>
      <c r="E26" s="13"/>
      <c r="F26" s="13">
        <v>2</v>
      </c>
      <c r="G26" s="13">
        <v>4</v>
      </c>
      <c r="H26" s="13">
        <v>3</v>
      </c>
      <c r="I26" s="13">
        <v>3</v>
      </c>
      <c r="J26" s="13">
        <v>1</v>
      </c>
      <c r="K26" s="13"/>
      <c r="L26" s="13"/>
      <c r="M26" s="13"/>
      <c r="N26" s="13"/>
      <c r="O26" s="13"/>
      <c r="P26" s="13">
        <v>2</v>
      </c>
      <c r="Q26" s="11">
        <f t="shared" si="0"/>
        <v>107</v>
      </c>
      <c r="R26" s="16"/>
      <c r="S26" s="16">
        <f t="shared" si="1"/>
        <v>107</v>
      </c>
      <c r="T26" s="73">
        <f t="shared" si="2"/>
      </c>
      <c r="U26" s="75"/>
      <c r="V26" s="15">
        <f t="shared" si="3"/>
        <v>15</v>
      </c>
      <c r="W26" s="1"/>
      <c r="X26" s="1"/>
      <c r="Y26" s="1"/>
    </row>
    <row r="27" spans="1:25" ht="15" customHeight="1">
      <c r="A27" s="55" t="s">
        <v>99</v>
      </c>
      <c r="B27" s="11"/>
      <c r="C27" s="11"/>
      <c r="D27" s="11"/>
      <c r="E27" s="13"/>
      <c r="F27" s="13">
        <v>6</v>
      </c>
      <c r="G27" s="13">
        <v>9</v>
      </c>
      <c r="H27" s="13"/>
      <c r="I27" s="13"/>
      <c r="J27" s="13"/>
      <c r="K27" s="13"/>
      <c r="L27" s="13"/>
      <c r="M27" s="13"/>
      <c r="N27" s="13"/>
      <c r="O27" s="13"/>
      <c r="P27" s="13"/>
      <c r="Q27" s="11">
        <f t="shared" si="0"/>
        <v>141</v>
      </c>
      <c r="R27" s="16"/>
      <c r="S27" s="16">
        <f t="shared" si="1"/>
        <v>141</v>
      </c>
      <c r="T27" s="73" t="str">
        <f t="shared" si="2"/>
        <v>VT-I</v>
      </c>
      <c r="U27" s="75"/>
      <c r="V27" s="15">
        <f t="shared" si="3"/>
        <v>15</v>
      </c>
      <c r="W27" s="1"/>
      <c r="X27" s="1"/>
      <c r="Y27" s="1"/>
    </row>
    <row r="28" spans="1:25" ht="15" customHeight="1">
      <c r="A28" s="55" t="s">
        <v>101</v>
      </c>
      <c r="B28" s="11"/>
      <c r="C28" s="11"/>
      <c r="D28" s="11"/>
      <c r="E28" s="13"/>
      <c r="F28" s="13">
        <v>8</v>
      </c>
      <c r="G28" s="13">
        <v>5</v>
      </c>
      <c r="H28" s="13">
        <v>2</v>
      </c>
      <c r="I28" s="13"/>
      <c r="J28" s="13"/>
      <c r="K28" s="13"/>
      <c r="L28" s="13"/>
      <c r="M28" s="13"/>
      <c r="N28" s="13"/>
      <c r="O28" s="13"/>
      <c r="P28" s="13"/>
      <c r="Q28" s="11">
        <f t="shared" si="0"/>
        <v>141</v>
      </c>
      <c r="R28" s="16"/>
      <c r="S28" s="16">
        <f t="shared" si="1"/>
        <v>141</v>
      </c>
      <c r="T28" s="73" t="str">
        <f t="shared" si="2"/>
        <v>VT-I</v>
      </c>
      <c r="U28" s="75"/>
      <c r="V28" s="15">
        <f t="shared" si="3"/>
        <v>15</v>
      </c>
      <c r="W28" s="1"/>
      <c r="X28" s="1"/>
      <c r="Y28" s="1"/>
    </row>
    <row r="29" spans="1:25" ht="15" customHeight="1">
      <c r="A29" s="55" t="s">
        <v>42</v>
      </c>
      <c r="B29" s="11"/>
      <c r="C29" s="11"/>
      <c r="D29" s="11"/>
      <c r="E29" s="13"/>
      <c r="F29" s="13">
        <v>6</v>
      </c>
      <c r="G29" s="13">
        <v>7</v>
      </c>
      <c r="H29" s="13">
        <v>2</v>
      </c>
      <c r="I29" s="13"/>
      <c r="J29" s="13"/>
      <c r="K29" s="13"/>
      <c r="L29" s="13"/>
      <c r="M29" s="13"/>
      <c r="N29" s="13"/>
      <c r="O29" s="13"/>
      <c r="P29" s="13"/>
      <c r="Q29" s="11">
        <f t="shared" si="0"/>
        <v>139</v>
      </c>
      <c r="R29" s="16"/>
      <c r="S29" s="16">
        <f t="shared" si="1"/>
        <v>139</v>
      </c>
      <c r="T29" s="73" t="str">
        <f t="shared" si="2"/>
        <v>VT-II</v>
      </c>
      <c r="U29" s="75"/>
      <c r="V29" s="15">
        <f t="shared" si="3"/>
        <v>15</v>
      </c>
      <c r="W29" s="1"/>
      <c r="X29" s="1"/>
      <c r="Y29" s="1"/>
    </row>
    <row r="30" spans="1:25" ht="15" customHeight="1">
      <c r="A30" s="55" t="s">
        <v>146</v>
      </c>
      <c r="B30" s="11"/>
      <c r="C30" s="11"/>
      <c r="D30" s="11"/>
      <c r="E30" s="13"/>
      <c r="F30" s="13">
        <v>1</v>
      </c>
      <c r="G30" s="13">
        <v>2</v>
      </c>
      <c r="H30" s="13">
        <v>3</v>
      </c>
      <c r="I30" s="13">
        <v>1</v>
      </c>
      <c r="J30" s="13">
        <v>1</v>
      </c>
      <c r="K30" s="13">
        <v>2</v>
      </c>
      <c r="L30" s="13"/>
      <c r="M30" s="13"/>
      <c r="N30" s="13"/>
      <c r="O30" s="13"/>
      <c r="P30" s="13">
        <v>5</v>
      </c>
      <c r="Q30" s="11">
        <f t="shared" si="0"/>
        <v>75</v>
      </c>
      <c r="R30" s="16"/>
      <c r="S30" s="16">
        <f t="shared" si="1"/>
        <v>75</v>
      </c>
      <c r="T30" s="73">
        <f t="shared" si="2"/>
      </c>
      <c r="U30" s="75"/>
      <c r="V30" s="15">
        <f t="shared" si="3"/>
        <v>15</v>
      </c>
      <c r="W30" s="1"/>
      <c r="X30" s="1"/>
      <c r="Y30" s="1"/>
    </row>
    <row r="31" spans="1:25" ht="15" customHeight="1">
      <c r="A31" s="55" t="s">
        <v>155</v>
      </c>
      <c r="B31" s="11"/>
      <c r="C31" s="11"/>
      <c r="D31" s="11"/>
      <c r="E31" s="13"/>
      <c r="F31" s="13">
        <v>3</v>
      </c>
      <c r="G31" s="13">
        <v>7</v>
      </c>
      <c r="H31" s="13">
        <v>5</v>
      </c>
      <c r="I31" s="13"/>
      <c r="J31" s="13"/>
      <c r="K31" s="13"/>
      <c r="L31" s="13"/>
      <c r="M31" s="13"/>
      <c r="N31" s="13"/>
      <c r="O31" s="13"/>
      <c r="P31" s="13"/>
      <c r="Q31" s="11">
        <f t="shared" si="0"/>
        <v>133</v>
      </c>
      <c r="R31" s="16"/>
      <c r="S31" s="16">
        <f t="shared" si="1"/>
        <v>133</v>
      </c>
      <c r="T31" s="73" t="str">
        <f t="shared" si="2"/>
        <v>VT-III</v>
      </c>
      <c r="U31" s="75"/>
      <c r="V31" s="15">
        <f t="shared" si="3"/>
        <v>15</v>
      </c>
      <c r="W31" s="1"/>
      <c r="X31" s="1"/>
      <c r="Y31" s="1"/>
    </row>
    <row r="32" spans="1:25" ht="15" customHeight="1">
      <c r="A32" s="55" t="s">
        <v>103</v>
      </c>
      <c r="B32" s="11"/>
      <c r="C32" s="11"/>
      <c r="D32" s="11"/>
      <c r="E32" s="13"/>
      <c r="F32" s="13">
        <v>11</v>
      </c>
      <c r="G32" s="13">
        <v>3</v>
      </c>
      <c r="H32" s="13">
        <v>1</v>
      </c>
      <c r="I32" s="13"/>
      <c r="J32" s="13"/>
      <c r="K32" s="13"/>
      <c r="L32" s="13"/>
      <c r="M32" s="13"/>
      <c r="N32" s="13"/>
      <c r="O32" s="13"/>
      <c r="P32" s="13"/>
      <c r="Q32" s="11">
        <f t="shared" si="0"/>
        <v>145</v>
      </c>
      <c r="R32" s="16"/>
      <c r="S32" s="16">
        <f t="shared" si="1"/>
        <v>145</v>
      </c>
      <c r="T32" s="73" t="str">
        <f t="shared" si="2"/>
        <v>VT-I</v>
      </c>
      <c r="U32" s="75"/>
      <c r="V32" s="15">
        <f t="shared" si="3"/>
        <v>15</v>
      </c>
      <c r="W32" s="1"/>
      <c r="X32" s="1"/>
      <c r="Y32" s="1"/>
    </row>
    <row r="33" spans="1:25" ht="15" customHeight="1">
      <c r="A33" s="55" t="s">
        <v>123</v>
      </c>
      <c r="B33" s="11"/>
      <c r="C33" s="11"/>
      <c r="D33" s="11"/>
      <c r="E33" s="13"/>
      <c r="F33" s="13">
        <v>10</v>
      </c>
      <c r="G33" s="13">
        <v>4</v>
      </c>
      <c r="H33" s="13">
        <v>1</v>
      </c>
      <c r="I33" s="13"/>
      <c r="J33" s="13"/>
      <c r="K33" s="13"/>
      <c r="L33" s="13"/>
      <c r="M33" s="13"/>
      <c r="N33" s="13"/>
      <c r="O33" s="13"/>
      <c r="P33" s="13"/>
      <c r="Q33" s="11">
        <f t="shared" si="0"/>
        <v>144</v>
      </c>
      <c r="R33" s="16"/>
      <c r="S33" s="16">
        <f t="shared" si="1"/>
        <v>144</v>
      </c>
      <c r="T33" s="73" t="str">
        <f t="shared" si="2"/>
        <v>VT-I</v>
      </c>
      <c r="U33" s="75"/>
      <c r="V33" s="15">
        <f t="shared" si="3"/>
        <v>15</v>
      </c>
      <c r="W33" s="1"/>
      <c r="X33" s="1"/>
      <c r="Y33" s="1"/>
    </row>
    <row r="34" spans="1:25" ht="15" customHeight="1">
      <c r="A34" s="55" t="s">
        <v>105</v>
      </c>
      <c r="B34" s="11"/>
      <c r="C34" s="11"/>
      <c r="D34" s="11"/>
      <c r="E34" s="13"/>
      <c r="F34" s="13">
        <v>12</v>
      </c>
      <c r="G34" s="13">
        <v>3</v>
      </c>
      <c r="H34" s="13"/>
      <c r="I34" s="13"/>
      <c r="J34" s="13"/>
      <c r="K34" s="13"/>
      <c r="L34" s="13"/>
      <c r="M34" s="13"/>
      <c r="N34" s="13"/>
      <c r="O34" s="13"/>
      <c r="P34" s="13"/>
      <c r="Q34" s="11">
        <f t="shared" si="0"/>
        <v>147</v>
      </c>
      <c r="R34" s="16"/>
      <c r="S34" s="16">
        <f t="shared" si="1"/>
        <v>147</v>
      </c>
      <c r="T34" s="73" t="str">
        <f t="shared" si="2"/>
        <v>VT-M</v>
      </c>
      <c r="U34" s="75"/>
      <c r="V34" s="15">
        <f t="shared" si="3"/>
        <v>15</v>
      </c>
      <c r="W34" s="1"/>
      <c r="X34" s="1"/>
      <c r="Y34" s="1"/>
    </row>
    <row r="35" spans="1:25" ht="15" customHeight="1">
      <c r="A35" s="55" t="s">
        <v>107</v>
      </c>
      <c r="B35" s="11"/>
      <c r="C35" s="11"/>
      <c r="D35" s="11"/>
      <c r="E35" s="13"/>
      <c r="F35" s="13">
        <v>5</v>
      </c>
      <c r="G35" s="13">
        <v>4</v>
      </c>
      <c r="H35" s="13">
        <v>5</v>
      </c>
      <c r="I35" s="13">
        <v>1</v>
      </c>
      <c r="J35" s="13"/>
      <c r="K35" s="13"/>
      <c r="L35" s="13"/>
      <c r="M35" s="13"/>
      <c r="N35" s="13"/>
      <c r="O35" s="13"/>
      <c r="P35" s="13"/>
      <c r="Q35" s="11">
        <f t="shared" si="0"/>
        <v>133</v>
      </c>
      <c r="R35" s="16"/>
      <c r="S35" s="16">
        <f t="shared" si="1"/>
        <v>133</v>
      </c>
      <c r="T35" s="73" t="str">
        <f t="shared" si="2"/>
        <v>VT-III</v>
      </c>
      <c r="U35" s="75"/>
      <c r="V35" s="15">
        <f t="shared" si="3"/>
        <v>15</v>
      </c>
      <c r="W35" s="1"/>
      <c r="X35" s="1"/>
      <c r="Y35" s="1"/>
    </row>
    <row r="36" spans="1:25" ht="15" customHeight="1">
      <c r="A36" s="55" t="s">
        <v>109</v>
      </c>
      <c r="B36" s="11"/>
      <c r="C36" s="11"/>
      <c r="D36" s="11"/>
      <c r="E36" s="13"/>
      <c r="F36" s="13">
        <v>10</v>
      </c>
      <c r="G36" s="13">
        <v>5</v>
      </c>
      <c r="H36" s="13"/>
      <c r="I36" s="13"/>
      <c r="J36" s="13"/>
      <c r="K36" s="13"/>
      <c r="L36" s="13"/>
      <c r="M36" s="13"/>
      <c r="N36" s="13"/>
      <c r="O36" s="13"/>
      <c r="P36" s="13"/>
      <c r="Q36" s="11">
        <f t="shared" si="0"/>
        <v>145</v>
      </c>
      <c r="R36" s="16"/>
      <c r="S36" s="16">
        <f t="shared" si="1"/>
        <v>145</v>
      </c>
      <c r="T36" s="73" t="str">
        <f t="shared" si="2"/>
        <v>VT-I</v>
      </c>
      <c r="U36" s="75"/>
      <c r="V36" s="15">
        <f t="shared" si="3"/>
        <v>15</v>
      </c>
      <c r="W36" s="1"/>
      <c r="X36" s="1"/>
      <c r="Y36" s="1"/>
    </row>
    <row r="37" spans="1:25" ht="15" customHeight="1">
      <c r="A37" s="55" t="s">
        <v>131</v>
      </c>
      <c r="B37" s="11"/>
      <c r="C37" s="11"/>
      <c r="D37" s="11"/>
      <c r="E37" s="13"/>
      <c r="F37" s="13">
        <v>5</v>
      </c>
      <c r="G37" s="13">
        <v>8</v>
      </c>
      <c r="H37" s="13">
        <v>1</v>
      </c>
      <c r="I37" s="13"/>
      <c r="J37" s="13">
        <v>1</v>
      </c>
      <c r="K37" s="13"/>
      <c r="L37" s="13"/>
      <c r="M37" s="13"/>
      <c r="N37" s="13"/>
      <c r="O37" s="13"/>
      <c r="P37" s="13"/>
      <c r="Q37" s="11">
        <f t="shared" si="0"/>
        <v>136</v>
      </c>
      <c r="R37" s="16"/>
      <c r="S37" s="16">
        <f t="shared" si="1"/>
        <v>136</v>
      </c>
      <c r="T37" s="73" t="str">
        <f t="shared" si="2"/>
        <v>VT-II</v>
      </c>
      <c r="U37" s="75"/>
      <c r="V37" s="15">
        <f t="shared" si="3"/>
        <v>15</v>
      </c>
      <c r="W37" s="1"/>
      <c r="X37" s="1"/>
      <c r="Y37" s="1"/>
    </row>
    <row r="38" spans="1:25" ht="15" customHeight="1">
      <c r="A38" s="55" t="s">
        <v>134</v>
      </c>
      <c r="B38" s="11"/>
      <c r="C38" s="11"/>
      <c r="D38" s="11"/>
      <c r="E38" s="13"/>
      <c r="F38" s="13">
        <v>6</v>
      </c>
      <c r="G38" s="13">
        <v>7</v>
      </c>
      <c r="H38" s="13">
        <v>2</v>
      </c>
      <c r="I38" s="13"/>
      <c r="J38" s="13"/>
      <c r="K38" s="13"/>
      <c r="L38" s="13"/>
      <c r="M38" s="13"/>
      <c r="N38" s="13"/>
      <c r="O38" s="13"/>
      <c r="P38" s="13"/>
      <c r="Q38" s="11">
        <f t="shared" si="0"/>
        <v>139</v>
      </c>
      <c r="R38" s="16"/>
      <c r="S38" s="16">
        <f t="shared" si="1"/>
        <v>139</v>
      </c>
      <c r="T38" s="73" t="str">
        <f t="shared" si="2"/>
        <v>VT-II</v>
      </c>
      <c r="U38" s="75"/>
      <c r="V38" s="15">
        <f t="shared" si="3"/>
        <v>15</v>
      </c>
      <c r="W38" s="1"/>
      <c r="X38" s="1"/>
      <c r="Y38" s="1"/>
    </row>
    <row r="39" spans="1:25" ht="15" customHeight="1">
      <c r="A39" s="55" t="s">
        <v>135</v>
      </c>
      <c r="B39" s="11"/>
      <c r="C39" s="11"/>
      <c r="D39" s="11"/>
      <c r="E39" s="13"/>
      <c r="F39" s="13">
        <v>1</v>
      </c>
      <c r="G39" s="13">
        <v>9</v>
      </c>
      <c r="H39" s="13">
        <v>5</v>
      </c>
      <c r="I39" s="13"/>
      <c r="J39" s="13"/>
      <c r="K39" s="13"/>
      <c r="L39" s="13"/>
      <c r="M39" s="13"/>
      <c r="N39" s="13"/>
      <c r="O39" s="13"/>
      <c r="P39" s="13"/>
      <c r="Q39" s="11">
        <f t="shared" si="0"/>
        <v>131</v>
      </c>
      <c r="R39" s="16"/>
      <c r="S39" s="16">
        <f t="shared" si="1"/>
        <v>131</v>
      </c>
      <c r="T39" s="73" t="str">
        <f t="shared" si="2"/>
        <v>VT-III</v>
      </c>
      <c r="U39" s="75"/>
      <c r="V39" s="15">
        <f t="shared" si="3"/>
        <v>15</v>
      </c>
      <c r="W39" s="1"/>
      <c r="X39" s="1"/>
      <c r="Y39" s="1"/>
    </row>
    <row r="40" spans="1:25" ht="15" customHeight="1">
      <c r="A40" s="55" t="s">
        <v>44</v>
      </c>
      <c r="B40" s="11"/>
      <c r="C40" s="11"/>
      <c r="D40" s="11"/>
      <c r="E40" s="13"/>
      <c r="F40" s="13">
        <v>6</v>
      </c>
      <c r="G40" s="13">
        <v>6</v>
      </c>
      <c r="H40" s="13">
        <v>3</v>
      </c>
      <c r="I40" s="13"/>
      <c r="J40" s="13"/>
      <c r="K40" s="13"/>
      <c r="L40" s="13"/>
      <c r="M40" s="13"/>
      <c r="N40" s="13"/>
      <c r="O40" s="13"/>
      <c r="P40" s="13"/>
      <c r="Q40" s="11">
        <f t="shared" si="0"/>
        <v>138</v>
      </c>
      <c r="R40" s="16"/>
      <c r="S40" s="16">
        <f t="shared" si="1"/>
        <v>138</v>
      </c>
      <c r="T40" s="73" t="str">
        <f t="shared" si="2"/>
        <v>VT-II</v>
      </c>
      <c r="U40" s="75"/>
      <c r="V40" s="15">
        <f t="shared" si="3"/>
        <v>15</v>
      </c>
      <c r="W40" s="1"/>
      <c r="X40" s="1"/>
      <c r="Y40" s="1"/>
    </row>
    <row r="41" spans="1:25" ht="15" customHeight="1">
      <c r="A41" s="55" t="s">
        <v>78</v>
      </c>
      <c r="B41" s="11"/>
      <c r="C41" s="11"/>
      <c r="D41" s="11"/>
      <c r="E41" s="13"/>
      <c r="F41" s="13">
        <v>6</v>
      </c>
      <c r="G41" s="13">
        <v>7</v>
      </c>
      <c r="H41" s="13">
        <v>1</v>
      </c>
      <c r="I41" s="13">
        <v>1</v>
      </c>
      <c r="J41" s="13"/>
      <c r="K41" s="13"/>
      <c r="L41" s="13"/>
      <c r="M41" s="13"/>
      <c r="N41" s="13"/>
      <c r="O41" s="13"/>
      <c r="P41" s="13"/>
      <c r="Q41" s="11">
        <f t="shared" si="0"/>
        <v>138</v>
      </c>
      <c r="R41" s="16"/>
      <c r="S41" s="16">
        <f t="shared" si="1"/>
        <v>138</v>
      </c>
      <c r="T41" s="73" t="str">
        <f t="shared" si="2"/>
        <v>VT-II</v>
      </c>
      <c r="U41" s="75"/>
      <c r="V41" s="15">
        <f t="shared" si="3"/>
        <v>15</v>
      </c>
      <c r="W41" s="1"/>
      <c r="X41" s="1"/>
      <c r="Y41" s="1"/>
    </row>
    <row r="42" spans="1:25" ht="15" customHeight="1">
      <c r="A42" s="55" t="s">
        <v>112</v>
      </c>
      <c r="B42" s="11"/>
      <c r="C42" s="11"/>
      <c r="D42" s="11"/>
      <c r="E42" s="13"/>
      <c r="F42" s="13">
        <v>2</v>
      </c>
      <c r="G42" s="13">
        <v>6</v>
      </c>
      <c r="H42" s="13">
        <v>3</v>
      </c>
      <c r="I42" s="13">
        <v>1</v>
      </c>
      <c r="J42" s="13"/>
      <c r="K42" s="13"/>
      <c r="L42" s="13"/>
      <c r="M42" s="13"/>
      <c r="N42" s="13"/>
      <c r="O42" s="13"/>
      <c r="P42" s="13">
        <v>3</v>
      </c>
      <c r="Q42" s="11">
        <f t="shared" si="0"/>
        <v>105</v>
      </c>
      <c r="R42" s="16"/>
      <c r="S42" s="16">
        <f t="shared" si="1"/>
        <v>105</v>
      </c>
      <c r="T42" s="73">
        <f t="shared" si="2"/>
      </c>
      <c r="U42" s="75"/>
      <c r="V42" s="15">
        <f t="shared" si="3"/>
        <v>15</v>
      </c>
      <c r="W42" s="1"/>
      <c r="X42" s="1"/>
      <c r="Y42" s="1"/>
    </row>
    <row r="43" spans="1:25" ht="15" customHeight="1">
      <c r="A43" s="55" t="s">
        <v>151</v>
      </c>
      <c r="B43" s="11"/>
      <c r="C43" s="11"/>
      <c r="D43" s="11"/>
      <c r="E43" s="13"/>
      <c r="F43" s="13">
        <v>5</v>
      </c>
      <c r="G43" s="13">
        <v>9</v>
      </c>
      <c r="H43" s="13">
        <v>1</v>
      </c>
      <c r="I43" s="13"/>
      <c r="J43" s="13"/>
      <c r="K43" s="13"/>
      <c r="L43" s="13"/>
      <c r="M43" s="13"/>
      <c r="N43" s="13"/>
      <c r="O43" s="13"/>
      <c r="P43" s="13"/>
      <c r="Q43" s="11">
        <f t="shared" si="0"/>
        <v>139</v>
      </c>
      <c r="R43" s="16"/>
      <c r="S43" s="16">
        <f t="shared" si="1"/>
        <v>139</v>
      </c>
      <c r="T43" s="73" t="str">
        <f t="shared" si="2"/>
        <v>VT-II</v>
      </c>
      <c r="U43" s="75"/>
      <c r="V43" s="15">
        <f t="shared" si="3"/>
        <v>15</v>
      </c>
      <c r="W43" s="1"/>
      <c r="X43" s="1"/>
      <c r="Y43" s="1"/>
    </row>
    <row r="44" spans="1:25" ht="15" customHeight="1">
      <c r="A44" s="55" t="s">
        <v>114</v>
      </c>
      <c r="B44" s="11"/>
      <c r="C44" s="11"/>
      <c r="D44" s="11"/>
      <c r="E44" s="13"/>
      <c r="F44" s="13">
        <v>5</v>
      </c>
      <c r="G44" s="13">
        <v>9</v>
      </c>
      <c r="H44" s="13">
        <v>1</v>
      </c>
      <c r="I44" s="13"/>
      <c r="J44" s="13"/>
      <c r="K44" s="13"/>
      <c r="L44" s="13"/>
      <c r="M44" s="13"/>
      <c r="N44" s="13"/>
      <c r="O44" s="13"/>
      <c r="P44" s="13"/>
      <c r="Q44" s="11">
        <f t="shared" si="0"/>
        <v>139</v>
      </c>
      <c r="R44" s="16"/>
      <c r="S44" s="16">
        <f t="shared" si="1"/>
        <v>139</v>
      </c>
      <c r="T44" s="73" t="str">
        <f t="shared" si="2"/>
        <v>VT-II</v>
      </c>
      <c r="U44" s="75"/>
      <c r="V44" s="15">
        <f t="shared" si="3"/>
        <v>15</v>
      </c>
      <c r="W44" s="1"/>
      <c r="X44" s="1"/>
      <c r="Y44" s="1"/>
    </row>
    <row r="45" spans="1:25" ht="15" customHeight="1">
      <c r="A45" s="55" t="s">
        <v>126</v>
      </c>
      <c r="B45" s="11"/>
      <c r="C45" s="11"/>
      <c r="D45" s="11"/>
      <c r="E45" s="13"/>
      <c r="F45" s="13">
        <v>7</v>
      </c>
      <c r="G45" s="13">
        <v>6</v>
      </c>
      <c r="H45" s="13">
        <v>2</v>
      </c>
      <c r="I45" s="13"/>
      <c r="J45" s="13"/>
      <c r="K45" s="13"/>
      <c r="L45" s="13"/>
      <c r="M45" s="13"/>
      <c r="N45" s="13"/>
      <c r="O45" s="13"/>
      <c r="P45" s="13"/>
      <c r="Q45" s="11">
        <f t="shared" si="0"/>
        <v>140</v>
      </c>
      <c r="R45" s="16"/>
      <c r="S45" s="16">
        <f t="shared" si="1"/>
        <v>140</v>
      </c>
      <c r="T45" s="73" t="str">
        <f t="shared" si="2"/>
        <v>VT-I</v>
      </c>
      <c r="U45" s="75"/>
      <c r="V45" s="15">
        <f t="shared" si="3"/>
        <v>15</v>
      </c>
      <c r="W45" s="1"/>
      <c r="X45" s="1"/>
      <c r="Y45" s="1"/>
    </row>
    <row r="46" spans="1:25" ht="15" customHeight="1">
      <c r="A46" s="55" t="s">
        <v>127</v>
      </c>
      <c r="B46" s="11"/>
      <c r="C46" s="11"/>
      <c r="D46" s="11"/>
      <c r="E46" s="13"/>
      <c r="F46" s="13">
        <v>8</v>
      </c>
      <c r="G46" s="13">
        <v>5</v>
      </c>
      <c r="H46" s="13">
        <v>2</v>
      </c>
      <c r="I46" s="13"/>
      <c r="J46" s="13"/>
      <c r="K46" s="13"/>
      <c r="L46" s="13"/>
      <c r="M46" s="13"/>
      <c r="N46" s="13"/>
      <c r="O46" s="13"/>
      <c r="P46" s="13"/>
      <c r="Q46" s="11">
        <f t="shared" si="0"/>
        <v>141</v>
      </c>
      <c r="R46" s="16"/>
      <c r="S46" s="16">
        <f t="shared" si="1"/>
        <v>141</v>
      </c>
      <c r="T46" s="73" t="str">
        <f t="shared" si="2"/>
        <v>VT-I</v>
      </c>
      <c r="U46" s="75"/>
      <c r="V46" s="15">
        <f t="shared" si="3"/>
        <v>15</v>
      </c>
      <c r="W46" s="1"/>
      <c r="X46" s="1"/>
      <c r="Y46" s="1"/>
    </row>
    <row r="47" spans="1:25" ht="15" customHeight="1">
      <c r="A47" s="55" t="s">
        <v>136</v>
      </c>
      <c r="B47" s="11"/>
      <c r="C47" s="11"/>
      <c r="D47" s="11"/>
      <c r="E47" s="13"/>
      <c r="F47" s="13">
        <v>4</v>
      </c>
      <c r="G47" s="13">
        <v>10</v>
      </c>
      <c r="H47" s="13">
        <v>1</v>
      </c>
      <c r="I47" s="13"/>
      <c r="J47" s="13"/>
      <c r="K47" s="13"/>
      <c r="L47" s="13"/>
      <c r="M47" s="13"/>
      <c r="N47" s="13"/>
      <c r="O47" s="13"/>
      <c r="P47" s="13"/>
      <c r="Q47" s="11">
        <f t="shared" si="0"/>
        <v>138</v>
      </c>
      <c r="R47" s="16"/>
      <c r="S47" s="16">
        <f t="shared" si="1"/>
        <v>138</v>
      </c>
      <c r="T47" s="73" t="str">
        <f t="shared" si="2"/>
        <v>VT-II</v>
      </c>
      <c r="U47" s="75"/>
      <c r="V47" s="15">
        <f t="shared" si="3"/>
        <v>15</v>
      </c>
      <c r="W47" s="1"/>
      <c r="X47" s="1"/>
      <c r="Y47" s="1"/>
    </row>
    <row r="48" spans="1:25" ht="15" customHeight="1">
      <c r="A48" s="55" t="s">
        <v>49</v>
      </c>
      <c r="B48" s="11"/>
      <c r="C48" s="11"/>
      <c r="D48" s="11"/>
      <c r="E48" s="13"/>
      <c r="F48" s="13">
        <v>10</v>
      </c>
      <c r="G48" s="13">
        <v>5</v>
      </c>
      <c r="H48" s="13"/>
      <c r="I48" s="13"/>
      <c r="J48" s="13"/>
      <c r="K48" s="13"/>
      <c r="L48" s="13"/>
      <c r="M48" s="13"/>
      <c r="N48" s="13"/>
      <c r="O48" s="13"/>
      <c r="P48" s="13"/>
      <c r="Q48" s="11">
        <f t="shared" si="0"/>
        <v>145</v>
      </c>
      <c r="R48" s="16"/>
      <c r="S48" s="16">
        <f t="shared" si="1"/>
        <v>145</v>
      </c>
      <c r="T48" s="73" t="str">
        <f t="shared" si="2"/>
        <v>VT-I</v>
      </c>
      <c r="U48" s="75"/>
      <c r="V48" s="15">
        <f t="shared" si="3"/>
        <v>15</v>
      </c>
      <c r="W48" s="1"/>
      <c r="X48" s="1"/>
      <c r="Y48" s="1"/>
    </row>
    <row r="49" spans="1:25" ht="15" customHeight="1">
      <c r="A49" s="55" t="s">
        <v>115</v>
      </c>
      <c r="B49" s="11"/>
      <c r="C49" s="11"/>
      <c r="D49" s="11"/>
      <c r="E49" s="13"/>
      <c r="F49" s="13">
        <v>3</v>
      </c>
      <c r="G49" s="13">
        <v>9</v>
      </c>
      <c r="H49" s="13">
        <v>1</v>
      </c>
      <c r="I49" s="13">
        <v>1</v>
      </c>
      <c r="J49" s="13"/>
      <c r="K49" s="13"/>
      <c r="L49" s="13"/>
      <c r="M49" s="13"/>
      <c r="N49" s="13"/>
      <c r="O49" s="13"/>
      <c r="P49" s="13">
        <v>1</v>
      </c>
      <c r="Q49" s="11">
        <f t="shared" si="0"/>
        <v>126</v>
      </c>
      <c r="R49" s="16"/>
      <c r="S49" s="16">
        <f t="shared" si="1"/>
        <v>126</v>
      </c>
      <c r="T49" s="73" t="str">
        <f t="shared" si="2"/>
        <v>VT-III</v>
      </c>
      <c r="U49" s="75"/>
      <c r="V49" s="15">
        <f t="shared" si="3"/>
        <v>15</v>
      </c>
      <c r="W49" s="1"/>
      <c r="X49" s="1"/>
      <c r="Y49" s="1"/>
    </row>
    <row r="50" spans="1:25" ht="15" customHeight="1">
      <c r="A50" s="57" t="s">
        <v>132</v>
      </c>
      <c r="B50" s="11"/>
      <c r="C50" s="11"/>
      <c r="D50" s="11"/>
      <c r="E50" s="13"/>
      <c r="F50" s="13">
        <v>3</v>
      </c>
      <c r="G50" s="13">
        <v>8</v>
      </c>
      <c r="H50" s="13">
        <v>4</v>
      </c>
      <c r="I50" s="13"/>
      <c r="J50" s="13"/>
      <c r="K50" s="13"/>
      <c r="L50" s="13"/>
      <c r="M50" s="13"/>
      <c r="N50" s="13"/>
      <c r="O50" s="13"/>
      <c r="P50" s="13"/>
      <c r="Q50" s="11">
        <f t="shared" si="0"/>
        <v>134</v>
      </c>
      <c r="R50" s="16"/>
      <c r="S50" s="16">
        <f t="shared" si="1"/>
        <v>134</v>
      </c>
      <c r="T50" s="73" t="str">
        <f t="shared" si="2"/>
        <v>VT-II</v>
      </c>
      <c r="U50" s="75"/>
      <c r="V50" s="15">
        <f t="shared" si="3"/>
        <v>15</v>
      </c>
      <c r="W50" s="1"/>
      <c r="X50" s="1"/>
      <c r="Y50" s="1"/>
    </row>
    <row r="51" spans="1:25" ht="15" customHeight="1">
      <c r="A51" s="57" t="s">
        <v>51</v>
      </c>
      <c r="B51" s="11"/>
      <c r="C51" s="11"/>
      <c r="D51" s="11"/>
      <c r="E51" s="13"/>
      <c r="F51" s="13">
        <v>7</v>
      </c>
      <c r="G51" s="13">
        <v>7</v>
      </c>
      <c r="H51" s="13">
        <v>1</v>
      </c>
      <c r="I51" s="13"/>
      <c r="J51" s="13"/>
      <c r="K51" s="13"/>
      <c r="L51" s="13"/>
      <c r="M51" s="13"/>
      <c r="N51" s="13"/>
      <c r="O51" s="13"/>
      <c r="P51" s="13"/>
      <c r="Q51" s="11">
        <f t="shared" si="0"/>
        <v>141</v>
      </c>
      <c r="R51" s="16"/>
      <c r="S51" s="16">
        <f t="shared" si="1"/>
        <v>141</v>
      </c>
      <c r="T51" s="73" t="str">
        <f t="shared" si="2"/>
        <v>VT-I</v>
      </c>
      <c r="U51" s="75"/>
      <c r="V51" s="15">
        <f t="shared" si="3"/>
        <v>15</v>
      </c>
      <c r="W51" s="1"/>
      <c r="X51" s="1"/>
      <c r="Y51" s="1"/>
    </row>
    <row r="52" spans="1:25" ht="15" customHeight="1">
      <c r="A52" s="57" t="s">
        <v>53</v>
      </c>
      <c r="B52" s="11"/>
      <c r="C52" s="11"/>
      <c r="D52" s="11"/>
      <c r="E52" s="13"/>
      <c r="F52" s="13">
        <v>2</v>
      </c>
      <c r="G52" s="13">
        <v>12</v>
      </c>
      <c r="H52" s="13">
        <v>1</v>
      </c>
      <c r="I52" s="13"/>
      <c r="J52" s="13"/>
      <c r="K52" s="13"/>
      <c r="L52" s="13"/>
      <c r="M52" s="13"/>
      <c r="N52" s="13"/>
      <c r="O52" s="13"/>
      <c r="P52" s="13"/>
      <c r="Q52" s="11">
        <f t="shared" si="0"/>
        <v>136</v>
      </c>
      <c r="R52" s="16"/>
      <c r="S52" s="16">
        <f t="shared" si="1"/>
        <v>136</v>
      </c>
      <c r="T52" s="73" t="str">
        <f t="shared" si="2"/>
        <v>VT-II</v>
      </c>
      <c r="U52" s="75"/>
      <c r="V52" s="15">
        <f t="shared" si="3"/>
        <v>15</v>
      </c>
      <c r="W52" s="1"/>
      <c r="X52" s="1"/>
      <c r="Y52" s="1"/>
    </row>
    <row r="53" spans="1:25" ht="15" customHeight="1">
      <c r="A53" s="57" t="s">
        <v>154</v>
      </c>
      <c r="B53" s="11"/>
      <c r="C53" s="11"/>
      <c r="D53" s="11"/>
      <c r="E53" s="13"/>
      <c r="F53" s="13">
        <v>8</v>
      </c>
      <c r="G53" s="13">
        <v>6</v>
      </c>
      <c r="H53" s="13">
        <v>1</v>
      </c>
      <c r="I53" s="13"/>
      <c r="J53" s="13"/>
      <c r="K53" s="13"/>
      <c r="L53" s="13"/>
      <c r="M53" s="13"/>
      <c r="N53" s="13"/>
      <c r="O53" s="13"/>
      <c r="P53" s="13"/>
      <c r="Q53" s="11">
        <f t="shared" si="0"/>
        <v>142</v>
      </c>
      <c r="R53" s="16"/>
      <c r="S53" s="16">
        <f t="shared" si="1"/>
        <v>142</v>
      </c>
      <c r="T53" s="73" t="str">
        <f t="shared" si="2"/>
        <v>VT-I</v>
      </c>
      <c r="U53" s="75"/>
      <c r="V53" s="15">
        <f t="shared" si="3"/>
        <v>15</v>
      </c>
      <c r="W53" s="1"/>
      <c r="X53" s="1"/>
      <c r="Y53" s="1"/>
    </row>
    <row r="54" spans="1:25" ht="15" customHeight="1">
      <c r="A54" s="57" t="s">
        <v>121</v>
      </c>
      <c r="B54" s="11"/>
      <c r="C54" s="11"/>
      <c r="D54" s="11"/>
      <c r="E54" s="13"/>
      <c r="F54" s="13">
        <v>5</v>
      </c>
      <c r="G54" s="13">
        <v>10</v>
      </c>
      <c r="H54" s="13"/>
      <c r="I54" s="13"/>
      <c r="J54" s="13"/>
      <c r="K54" s="13"/>
      <c r="L54" s="13"/>
      <c r="M54" s="13"/>
      <c r="N54" s="13"/>
      <c r="O54" s="13"/>
      <c r="P54" s="13"/>
      <c r="Q54" s="11">
        <f t="shared" si="0"/>
        <v>140</v>
      </c>
      <c r="R54" s="16"/>
      <c r="S54" s="16">
        <f t="shared" si="1"/>
        <v>140</v>
      </c>
      <c r="T54" s="73" t="str">
        <f t="shared" si="2"/>
        <v>VT-I</v>
      </c>
      <c r="U54" s="75"/>
      <c r="V54" s="15">
        <f t="shared" si="3"/>
        <v>15</v>
      </c>
      <c r="W54" s="1"/>
      <c r="X54" s="1"/>
      <c r="Y54" s="1"/>
    </row>
    <row r="55" spans="1:25" ht="15" customHeight="1">
      <c r="A55" s="57"/>
      <c r="B55" s="11"/>
      <c r="C55" s="11"/>
      <c r="D55" s="11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1">
        <f t="shared" si="0"/>
        <v>0</v>
      </c>
      <c r="R55" s="16"/>
      <c r="S55" s="16">
        <f t="shared" si="1"/>
        <v>0</v>
      </c>
      <c r="T55" s="73">
        <f t="shared" si="2"/>
      </c>
      <c r="U55" s="75"/>
      <c r="V55" s="15">
        <f t="shared" si="3"/>
        <v>0</v>
      </c>
      <c r="W55" s="1"/>
      <c r="X55" s="1"/>
      <c r="Y55" s="1"/>
    </row>
    <row r="56" spans="1:25" ht="15" customHeight="1">
      <c r="A56" s="57"/>
      <c r="B56" s="11"/>
      <c r="C56" s="11"/>
      <c r="D56" s="1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1">
        <f t="shared" si="0"/>
        <v>0</v>
      </c>
      <c r="R56" s="16"/>
      <c r="S56" s="16">
        <f t="shared" si="1"/>
        <v>0</v>
      </c>
      <c r="T56" s="73">
        <f t="shared" si="2"/>
      </c>
      <c r="U56" s="75"/>
      <c r="V56" s="15">
        <f t="shared" si="3"/>
        <v>0</v>
      </c>
      <c r="W56" s="1"/>
      <c r="X56" s="1"/>
      <c r="Y56" s="1"/>
    </row>
    <row r="57" spans="1:25" ht="15" customHeight="1">
      <c r="A57" s="57"/>
      <c r="B57" s="10"/>
      <c r="C57" s="11"/>
      <c r="D57" s="1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1">
        <f t="shared" si="0"/>
        <v>0</v>
      </c>
      <c r="R57" s="16"/>
      <c r="S57" s="16">
        <f t="shared" si="1"/>
        <v>0</v>
      </c>
      <c r="T57" s="73">
        <f t="shared" si="2"/>
      </c>
      <c r="U57" s="75"/>
      <c r="V57" s="15">
        <f t="shared" si="3"/>
        <v>0</v>
      </c>
      <c r="W57" s="1"/>
      <c r="X57" s="1"/>
      <c r="Y57" s="1"/>
    </row>
    <row r="58" spans="1:25" ht="15" customHeight="1">
      <c r="A58" s="57"/>
      <c r="B58" s="10"/>
      <c r="C58" s="11"/>
      <c r="D58" s="1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1">
        <f t="shared" si="0"/>
        <v>0</v>
      </c>
      <c r="R58" s="16"/>
      <c r="S58" s="16">
        <f t="shared" si="1"/>
        <v>0</v>
      </c>
      <c r="T58" s="73">
        <f t="shared" si="2"/>
      </c>
      <c r="U58" s="75"/>
      <c r="V58" s="15">
        <f t="shared" si="3"/>
        <v>0</v>
      </c>
      <c r="W58" s="1"/>
      <c r="X58" s="1"/>
      <c r="Y58" s="1"/>
    </row>
    <row r="59" spans="1:25" ht="15" customHeight="1">
      <c r="A59" s="57"/>
      <c r="B59" s="10"/>
      <c r="C59" s="11"/>
      <c r="D59" s="1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1">
        <f t="shared" si="0"/>
        <v>0</v>
      </c>
      <c r="R59" s="16"/>
      <c r="S59" s="16">
        <f t="shared" si="1"/>
        <v>0</v>
      </c>
      <c r="T59" s="73">
        <f t="shared" si="2"/>
      </c>
      <c r="U59" s="75"/>
      <c r="V59" s="15">
        <f t="shared" si="3"/>
        <v>0</v>
      </c>
      <c r="W59" s="1"/>
      <c r="X59" s="1"/>
      <c r="Y59" s="1"/>
    </row>
    <row r="60" spans="1:25" ht="15" customHeight="1">
      <c r="A60" s="57"/>
      <c r="B60" s="10"/>
      <c r="C60" s="11"/>
      <c r="D60" s="11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>
        <f t="shared" si="0"/>
        <v>0</v>
      </c>
      <c r="R60" s="16"/>
      <c r="S60" s="16">
        <f t="shared" si="1"/>
        <v>0</v>
      </c>
      <c r="T60" s="73">
        <f t="shared" si="2"/>
      </c>
      <c r="U60" s="75"/>
      <c r="V60" s="15">
        <f t="shared" si="3"/>
        <v>0</v>
      </c>
      <c r="W60" s="1"/>
      <c r="X60" s="1"/>
      <c r="Y60" s="1"/>
    </row>
    <row r="61" spans="1:25" ht="15" customHeight="1">
      <c r="A61" s="57"/>
      <c r="B61" s="10"/>
      <c r="C61" s="11"/>
      <c r="D61" s="11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>
        <f t="shared" si="0"/>
        <v>0</v>
      </c>
      <c r="R61" s="16"/>
      <c r="S61" s="16">
        <f t="shared" si="1"/>
        <v>0</v>
      </c>
      <c r="T61" s="73">
        <f t="shared" si="2"/>
      </c>
      <c r="U61" s="75"/>
      <c r="V61" s="15">
        <f t="shared" si="3"/>
        <v>0</v>
      </c>
      <c r="W61" s="1"/>
      <c r="X61" s="1"/>
      <c r="Y61" s="1"/>
    </row>
    <row r="62" spans="1:25" ht="15" customHeight="1">
      <c r="A62" s="32"/>
      <c r="B62" s="10"/>
      <c r="C62" s="11"/>
      <c r="D62" s="11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1">
        <f t="shared" si="0"/>
        <v>0</v>
      </c>
      <c r="R62" s="16"/>
      <c r="S62" s="16">
        <f t="shared" si="1"/>
        <v>0</v>
      </c>
      <c r="T62" s="73">
        <f t="shared" si="2"/>
      </c>
      <c r="U62" s="75"/>
      <c r="V62" s="15">
        <f t="shared" si="3"/>
        <v>0</v>
      </c>
      <c r="W62" s="1"/>
      <c r="X62" s="1"/>
      <c r="Y62" s="1"/>
    </row>
    <row r="63" spans="1:25" ht="15" customHeight="1">
      <c r="A63" s="33"/>
      <c r="B63" s="10"/>
      <c r="C63" s="11"/>
      <c r="D63" s="11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1">
        <f t="shared" si="0"/>
        <v>0</v>
      </c>
      <c r="R63" s="16"/>
      <c r="S63" s="16">
        <f t="shared" si="1"/>
        <v>0</v>
      </c>
      <c r="T63" s="73">
        <f t="shared" si="2"/>
      </c>
      <c r="U63" s="75"/>
      <c r="V63" s="15">
        <f t="shared" si="3"/>
        <v>0</v>
      </c>
      <c r="W63" s="1"/>
      <c r="X63" s="1"/>
      <c r="Y63" s="1"/>
    </row>
    <row r="64" spans="1:25" ht="15" customHeight="1">
      <c r="A64" s="32"/>
      <c r="B64" s="10"/>
      <c r="C64" s="11"/>
      <c r="D64" s="11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1">
        <f t="shared" si="0"/>
        <v>0</v>
      </c>
      <c r="R64" s="16"/>
      <c r="S64" s="16">
        <f t="shared" si="1"/>
        <v>0</v>
      </c>
      <c r="T64" s="73">
        <f t="shared" si="2"/>
      </c>
      <c r="U64" s="75"/>
      <c r="V64" s="15">
        <f t="shared" si="3"/>
        <v>0</v>
      </c>
      <c r="W64" s="1"/>
      <c r="X64" s="1"/>
      <c r="Y64" s="1"/>
    </row>
    <row r="65" spans="1:25" ht="15" customHeight="1">
      <c r="A65" s="32"/>
      <c r="B65" s="10"/>
      <c r="C65" s="11"/>
      <c r="D65" s="11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1">
        <f t="shared" si="0"/>
        <v>0</v>
      </c>
      <c r="R65" s="16"/>
      <c r="S65" s="16">
        <f t="shared" si="1"/>
        <v>0</v>
      </c>
      <c r="T65" s="73">
        <f t="shared" si="2"/>
      </c>
      <c r="U65" s="75"/>
      <c r="V65" s="15">
        <f t="shared" si="3"/>
        <v>0</v>
      </c>
      <c r="W65" s="1"/>
      <c r="X65" s="1"/>
      <c r="Y65" s="1"/>
    </row>
    <row r="66" spans="1:25" ht="15" customHeight="1">
      <c r="A66" s="33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3"/>
      <c r="O66" s="13"/>
      <c r="P66" s="13"/>
      <c r="Q66" s="11">
        <f t="shared" si="0"/>
        <v>0</v>
      </c>
      <c r="R66" s="16"/>
      <c r="S66" s="16">
        <f t="shared" si="1"/>
        <v>0</v>
      </c>
      <c r="T66" s="73">
        <f t="shared" si="2"/>
      </c>
      <c r="U66" s="75"/>
      <c r="V66" s="15">
        <f t="shared" si="3"/>
        <v>0</v>
      </c>
      <c r="W66" s="1"/>
      <c r="X66" s="1"/>
      <c r="Y66" s="1"/>
    </row>
  </sheetData>
  <sheetProtection/>
  <mergeCells count="4">
    <mergeCell ref="B5:P5"/>
    <mergeCell ref="Y5:Z5"/>
    <mergeCell ref="Y13:Z13"/>
    <mergeCell ref="Y6:Z6"/>
  </mergeCells>
  <printOptions/>
  <pageMargins left="1.1023622047244095" right="0.1968503937007874" top="0.19" bottom="0.03937007874015748" header="0.32" footer="0.15748031496062992"/>
  <pageSetup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AQ66"/>
  <sheetViews>
    <sheetView workbookViewId="0" topLeftCell="A1">
      <pane xSplit="1" ySplit="6" topLeftCell="S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0" sqref="A30:IV30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9" width="3.875" style="0" customWidth="1"/>
    <col min="30" max="30" width="8.75390625" style="0" hidden="1" customWidth="1"/>
    <col min="31" max="31" width="6.75390625" style="0" hidden="1" customWidth="1"/>
    <col min="32" max="32" width="11.75390625" style="0" customWidth="1"/>
    <col min="33" max="33" width="8.75390625" style="3" customWidth="1"/>
    <col min="34" max="34" width="4.00390625" style="3" customWidth="1"/>
    <col min="35" max="35" width="11.75390625" style="0" customWidth="1"/>
    <col min="36" max="36" width="3.00390625" style="0" bestFit="1" customWidth="1"/>
    <col min="37" max="37" width="9.875" style="0" customWidth="1"/>
    <col min="38" max="38" width="13.375" style="0" customWidth="1"/>
    <col min="39" max="40" width="10.75390625" style="0" customWidth="1"/>
  </cols>
  <sheetData>
    <row r="1" spans="1:41" ht="15" customHeight="1">
      <c r="A1" s="94" t="str">
        <f>Celková!C7</f>
        <v>Mířená střelba z velkorážové pistole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2"/>
      <c r="AH1" s="2"/>
      <c r="AI1" s="4"/>
      <c r="AJ1" s="1"/>
      <c r="AK1" s="1"/>
      <c r="AL1" s="1"/>
      <c r="AM1" s="1"/>
      <c r="AN1" s="1"/>
      <c r="AO1" s="1"/>
    </row>
    <row r="2" spans="1:41" ht="15" customHeight="1">
      <c r="A2" s="1" t="s">
        <v>73</v>
      </c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75</v>
      </c>
      <c r="B3" s="53" t="s">
        <v>74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1"/>
      <c r="AJ3" s="1"/>
      <c r="AK3" s="1"/>
      <c r="AL3" s="1"/>
      <c r="AM3" s="1"/>
      <c r="AN3" s="1"/>
      <c r="AO3" s="1"/>
    </row>
    <row r="4" spans="1:41" ht="15" customHeight="1">
      <c r="A4" s="1" t="s">
        <v>76</v>
      </c>
      <c r="B4" s="1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0"/>
      <c r="Z4" s="50"/>
      <c r="AA4" s="50"/>
      <c r="AB4" s="50"/>
      <c r="AC4" s="1"/>
      <c r="AD4" s="1"/>
      <c r="AE4" s="1"/>
      <c r="AF4" s="1"/>
      <c r="AG4" s="2"/>
      <c r="AH4" s="2"/>
      <c r="AI4" s="1"/>
      <c r="AJ4" s="1"/>
      <c r="AK4" s="1"/>
      <c r="AL4" s="1"/>
      <c r="AM4" s="1"/>
      <c r="AN4" s="1"/>
      <c r="AO4" s="1"/>
    </row>
    <row r="5" spans="1:41" ht="15" customHeight="1" thickBot="1">
      <c r="A5" s="1"/>
      <c r="B5" s="144" t="s">
        <v>77</v>
      </c>
      <c r="C5" s="93"/>
      <c r="D5" s="146" t="s">
        <v>72</v>
      </c>
      <c r="E5" s="147"/>
      <c r="F5" s="147"/>
      <c r="G5" s="147"/>
      <c r="H5" s="147"/>
      <c r="I5" s="147"/>
      <c r="J5" s="147"/>
      <c r="K5" s="147"/>
      <c r="L5" s="147"/>
      <c r="M5" s="148"/>
      <c r="N5" s="136" t="s">
        <v>59</v>
      </c>
      <c r="O5" s="137"/>
      <c r="P5" s="137"/>
      <c r="Q5" s="137"/>
      <c r="R5" s="138"/>
      <c r="S5" s="136" t="s">
        <v>82</v>
      </c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2"/>
      <c r="AH5" s="2"/>
      <c r="AI5" s="2" t="s">
        <v>21</v>
      </c>
      <c r="AJ5" s="1"/>
      <c r="AK5" s="1"/>
      <c r="AL5" s="1"/>
      <c r="AM5" s="1"/>
      <c r="AN5" s="1"/>
      <c r="AO5" s="1"/>
    </row>
    <row r="6" spans="1:41" ht="15" customHeight="1" thickBot="1">
      <c r="A6" s="44" t="s">
        <v>24</v>
      </c>
      <c r="B6" s="145"/>
      <c r="C6" s="82">
        <v>0</v>
      </c>
      <c r="D6" s="51" t="s">
        <v>62</v>
      </c>
      <c r="E6" s="51" t="s">
        <v>63</v>
      </c>
      <c r="F6" s="51" t="s">
        <v>64</v>
      </c>
      <c r="G6" s="51">
        <v>10</v>
      </c>
      <c r="H6" s="51">
        <v>9</v>
      </c>
      <c r="I6" s="51">
        <v>8</v>
      </c>
      <c r="J6" s="51">
        <v>7</v>
      </c>
      <c r="K6" s="51">
        <v>6</v>
      </c>
      <c r="L6" s="51">
        <v>5</v>
      </c>
      <c r="M6" s="82">
        <v>0</v>
      </c>
      <c r="N6" s="51">
        <v>11</v>
      </c>
      <c r="O6" s="51">
        <v>10</v>
      </c>
      <c r="P6" s="51">
        <v>9</v>
      </c>
      <c r="Q6" s="51">
        <v>8</v>
      </c>
      <c r="R6" s="26">
        <v>0</v>
      </c>
      <c r="S6" s="51">
        <v>10</v>
      </c>
      <c r="T6" s="51">
        <v>9</v>
      </c>
      <c r="U6" s="51">
        <v>8</v>
      </c>
      <c r="V6" s="51">
        <v>7</v>
      </c>
      <c r="W6" s="51">
        <v>6</v>
      </c>
      <c r="X6" s="51">
        <v>5</v>
      </c>
      <c r="Y6" s="51">
        <v>4</v>
      </c>
      <c r="Z6" s="51">
        <v>3</v>
      </c>
      <c r="AA6" s="51">
        <v>2</v>
      </c>
      <c r="AB6" s="21">
        <v>1</v>
      </c>
      <c r="AC6" s="26">
        <v>0</v>
      </c>
      <c r="AD6" s="19" t="s">
        <v>22</v>
      </c>
      <c r="AE6" s="21" t="s">
        <v>1</v>
      </c>
      <c r="AF6" s="23" t="s">
        <v>20</v>
      </c>
      <c r="AG6" s="79" t="s">
        <v>60</v>
      </c>
      <c r="AH6" s="74"/>
      <c r="AI6" s="15" t="s">
        <v>19</v>
      </c>
      <c r="AJ6" s="56">
        <v>15</v>
      </c>
      <c r="AK6" s="56"/>
      <c r="AL6" s="141" t="s">
        <v>71</v>
      </c>
      <c r="AM6" s="142"/>
      <c r="AN6" s="56"/>
      <c r="AO6" s="1"/>
    </row>
    <row r="7" spans="1:41" ht="15" customHeight="1">
      <c r="A7" s="55" t="s">
        <v>145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>
        <v>3</v>
      </c>
      <c r="U7" s="25">
        <v>1</v>
      </c>
      <c r="V7" s="25">
        <v>1</v>
      </c>
      <c r="W7" s="25">
        <v>1</v>
      </c>
      <c r="X7" s="25">
        <v>2</v>
      </c>
      <c r="Y7" s="25">
        <v>1</v>
      </c>
      <c r="Z7" s="25">
        <v>2</v>
      </c>
      <c r="AA7" s="25">
        <v>1</v>
      </c>
      <c r="AB7" s="25">
        <v>1</v>
      </c>
      <c r="AC7" s="25">
        <v>2</v>
      </c>
      <c r="AD7" s="20">
        <f aca="true" t="shared" si="0" ref="AD7:AD38">B7*10+D7*AQ$14+E7*AQ$15+F7*AQ$16+G7*10+H7*9+I7*8+J7*7+K7*6+L7*5+N7*AQ$21+O7*AQ$22+P7*AQ$23+Q7*AQ$24+S7*10+T7*9+U7*8+V7*7+W7*6+X7*5+Y7*4+Z7*3+AA7*2+AB7</f>
        <v>71</v>
      </c>
      <c r="AE7" s="22"/>
      <c r="AF7" s="24">
        <f aca="true" t="shared" si="1" ref="AF7:AF38">IF(AD7-AE7&lt;0,0,AD7-AE7)</f>
        <v>71</v>
      </c>
      <c r="AG7" s="78">
        <f>IF(AF7&lt;AM$7,"",IF(AF7&lt;AM$8,"VT-III",IF(AF7&lt;AM$9,"VT-II",IF(AF7&lt;AM$10,"VT-I","VT-M"))))</f>
      </c>
      <c r="AH7" s="75"/>
      <c r="AI7" s="15">
        <f aca="true" t="shared" si="2" ref="AI7:AI38">SUM(B7:AC7)</f>
        <v>15</v>
      </c>
      <c r="AJ7" s="1"/>
      <c r="AK7" s="1"/>
      <c r="AL7" s="77" t="s">
        <v>66</v>
      </c>
      <c r="AM7" s="76">
        <v>116</v>
      </c>
      <c r="AN7" s="1"/>
      <c r="AO7" s="1"/>
    </row>
    <row r="8" spans="1:41" ht="15" customHeight="1">
      <c r="A8" s="55" t="s">
        <v>86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5</v>
      </c>
      <c r="T8" s="12">
        <v>4</v>
      </c>
      <c r="U8" s="12">
        <v>2</v>
      </c>
      <c r="V8" s="12">
        <v>3</v>
      </c>
      <c r="W8" s="12">
        <v>1</v>
      </c>
      <c r="X8" s="12"/>
      <c r="Y8" s="12"/>
      <c r="Z8" s="12"/>
      <c r="AA8" s="12"/>
      <c r="AB8" s="12"/>
      <c r="AC8" s="12"/>
      <c r="AD8" s="11">
        <f t="shared" si="0"/>
        <v>129</v>
      </c>
      <c r="AE8" s="16"/>
      <c r="AF8" s="49">
        <f t="shared" si="1"/>
        <v>129</v>
      </c>
      <c r="AG8" s="73" t="str">
        <f>IF(AF8&lt;AM$7,"",IF(AF8&lt;AM$8,"VT-III",IF(AF8&lt;AM$9,"VT-II",IF(AF8&lt;AM$10,"VT-I","VT-M"))))</f>
        <v>VT-II</v>
      </c>
      <c r="AH8" s="75"/>
      <c r="AI8" s="15">
        <f t="shared" si="2"/>
        <v>15</v>
      </c>
      <c r="AJ8" s="1"/>
      <c r="AK8" s="1"/>
      <c r="AL8" s="77" t="s">
        <v>67</v>
      </c>
      <c r="AM8" s="76">
        <v>125</v>
      </c>
      <c r="AN8" s="1"/>
      <c r="AO8" s="1"/>
    </row>
    <row r="9" spans="1:41" ht="15" customHeight="1">
      <c r="A9" s="55" t="s">
        <v>30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</v>
      </c>
      <c r="T9" s="12">
        <v>2</v>
      </c>
      <c r="U9" s="12">
        <v>4</v>
      </c>
      <c r="V9" s="12">
        <v>3</v>
      </c>
      <c r="W9" s="12"/>
      <c r="X9" s="12">
        <v>3</v>
      </c>
      <c r="Y9" s="12">
        <v>2</v>
      </c>
      <c r="Z9" s="12"/>
      <c r="AA9" s="12"/>
      <c r="AB9" s="12"/>
      <c r="AC9" s="12"/>
      <c r="AD9" s="11">
        <f t="shared" si="0"/>
        <v>104</v>
      </c>
      <c r="AE9" s="16"/>
      <c r="AF9" s="49">
        <f t="shared" si="1"/>
        <v>104</v>
      </c>
      <c r="AG9" s="73">
        <f aca="true" t="shared" si="3" ref="AG9:AG65">IF(AF9&lt;AM$7,"",IF(AF9&lt;AM$8,"VT-III",IF(AF9&lt;AM$9,"VT-II",IF(AF9&lt;AM$10,"VT-I","VT-M"))))</f>
      </c>
      <c r="AH9" s="75"/>
      <c r="AI9" s="15">
        <f t="shared" si="2"/>
        <v>15</v>
      </c>
      <c r="AJ9" s="1"/>
      <c r="AK9" s="1"/>
      <c r="AL9" s="77" t="s">
        <v>68</v>
      </c>
      <c r="AM9" s="67">
        <v>131</v>
      </c>
      <c r="AN9" s="1"/>
      <c r="AO9" s="1"/>
    </row>
    <row r="10" spans="1:41" ht="15" customHeight="1">
      <c r="A10" s="55" t="s">
        <v>117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2</v>
      </c>
      <c r="T10" s="14">
        <v>4</v>
      </c>
      <c r="U10" s="14">
        <v>2</v>
      </c>
      <c r="V10" s="14">
        <v>2</v>
      </c>
      <c r="W10" s="14">
        <v>2</v>
      </c>
      <c r="X10" s="14"/>
      <c r="Y10" s="14">
        <v>2</v>
      </c>
      <c r="Z10" s="14">
        <v>1</v>
      </c>
      <c r="AA10" s="14"/>
      <c r="AB10" s="14"/>
      <c r="AC10" s="14"/>
      <c r="AD10" s="11">
        <f t="shared" si="0"/>
        <v>109</v>
      </c>
      <c r="AE10" s="17"/>
      <c r="AF10" s="49">
        <f t="shared" si="1"/>
        <v>109</v>
      </c>
      <c r="AG10" s="73">
        <f t="shared" si="3"/>
      </c>
      <c r="AH10" s="75"/>
      <c r="AI10" s="15">
        <f t="shared" si="2"/>
        <v>15</v>
      </c>
      <c r="AJ10" s="1"/>
      <c r="AK10" s="1"/>
      <c r="AL10" s="77" t="s">
        <v>69</v>
      </c>
      <c r="AM10" s="67">
        <v>137</v>
      </c>
      <c r="AN10" s="1"/>
      <c r="AO10" s="1"/>
    </row>
    <row r="11" spans="1:41" ht="15" customHeight="1">
      <c r="A11" s="55" t="s">
        <v>118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>
        <v>4</v>
      </c>
      <c r="U11" s="14">
        <v>6</v>
      </c>
      <c r="V11" s="14">
        <v>2</v>
      </c>
      <c r="W11" s="14"/>
      <c r="X11" s="14">
        <v>1</v>
      </c>
      <c r="Y11" s="14"/>
      <c r="Z11" s="14"/>
      <c r="AA11" s="14"/>
      <c r="AB11" s="14"/>
      <c r="AC11" s="14"/>
      <c r="AD11" s="11">
        <f t="shared" si="0"/>
        <v>123</v>
      </c>
      <c r="AE11" s="17"/>
      <c r="AF11" s="49">
        <f t="shared" si="1"/>
        <v>123</v>
      </c>
      <c r="AG11" s="73" t="str">
        <f t="shared" si="3"/>
        <v>VT-III</v>
      </c>
      <c r="AH11" s="75"/>
      <c r="AI11" s="15">
        <f t="shared" si="2"/>
        <v>15</v>
      </c>
      <c r="AJ11" s="1"/>
      <c r="AK11" s="1"/>
      <c r="AN11" s="1"/>
      <c r="AO11" s="1"/>
    </row>
    <row r="12" spans="1:43" ht="15" customHeight="1">
      <c r="A12" s="55" t="s">
        <v>119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>
        <v>3</v>
      </c>
      <c r="U12" s="14">
        <v>4</v>
      </c>
      <c r="V12" s="14">
        <v>5</v>
      </c>
      <c r="W12" s="14">
        <v>1</v>
      </c>
      <c r="X12" s="14">
        <v>2</v>
      </c>
      <c r="Y12" s="14"/>
      <c r="Z12" s="14"/>
      <c r="AA12" s="14"/>
      <c r="AB12" s="14"/>
      <c r="AC12" s="14"/>
      <c r="AD12" s="11">
        <f t="shared" si="0"/>
        <v>110</v>
      </c>
      <c r="AE12" s="17"/>
      <c r="AF12" s="49">
        <f t="shared" si="1"/>
        <v>110</v>
      </c>
      <c r="AG12" s="73">
        <f t="shared" si="3"/>
      </c>
      <c r="AH12" s="75"/>
      <c r="AI12" s="15">
        <f t="shared" si="2"/>
        <v>15</v>
      </c>
      <c r="AJ12" s="1"/>
      <c r="AK12" s="1"/>
      <c r="AN12" s="1"/>
      <c r="AO12" s="1"/>
      <c r="AP12" s="143" t="s">
        <v>61</v>
      </c>
      <c r="AQ12" s="143"/>
    </row>
    <row r="13" spans="1:43" ht="15" customHeight="1">
      <c r="A13" s="55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14">
        <v>4</v>
      </c>
      <c r="U13" s="14">
        <v>5</v>
      </c>
      <c r="V13" s="14">
        <v>1</v>
      </c>
      <c r="W13" s="14">
        <v>3</v>
      </c>
      <c r="X13" s="14">
        <v>1</v>
      </c>
      <c r="Y13" s="14"/>
      <c r="Z13" s="14"/>
      <c r="AA13" s="14"/>
      <c r="AB13" s="14"/>
      <c r="AC13" s="14"/>
      <c r="AD13" s="11">
        <f t="shared" si="0"/>
        <v>116</v>
      </c>
      <c r="AE13" s="17"/>
      <c r="AF13" s="49">
        <f t="shared" si="1"/>
        <v>116</v>
      </c>
      <c r="AG13" s="73" t="str">
        <f t="shared" si="3"/>
        <v>VT-III</v>
      </c>
      <c r="AH13" s="75"/>
      <c r="AI13" s="15">
        <f t="shared" si="2"/>
        <v>15</v>
      </c>
      <c r="AJ13" s="1"/>
      <c r="AK13" s="1"/>
      <c r="AL13" s="1"/>
      <c r="AM13" s="1"/>
      <c r="AN13" s="1"/>
      <c r="AO13" s="1"/>
      <c r="AP13" s="140" t="s">
        <v>70</v>
      </c>
      <c r="AQ13" s="140"/>
    </row>
    <row r="14" spans="1:43" ht="15" customHeight="1">
      <c r="A14" s="55" t="s">
        <v>88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6</v>
      </c>
      <c r="T14" s="12">
        <v>5</v>
      </c>
      <c r="U14" s="12">
        <v>4</v>
      </c>
      <c r="V14" s="12"/>
      <c r="W14" s="12"/>
      <c r="X14" s="12"/>
      <c r="Y14" s="12"/>
      <c r="Z14" s="12"/>
      <c r="AA14" s="12"/>
      <c r="AB14" s="12"/>
      <c r="AC14" s="12"/>
      <c r="AD14" s="11">
        <f t="shared" si="0"/>
        <v>137</v>
      </c>
      <c r="AE14" s="16"/>
      <c r="AF14" s="49">
        <f t="shared" si="1"/>
        <v>137</v>
      </c>
      <c r="AG14" s="73" t="str">
        <f t="shared" si="3"/>
        <v>VT-M</v>
      </c>
      <c r="AH14" s="75"/>
      <c r="AI14" s="15">
        <f t="shared" si="2"/>
        <v>15</v>
      </c>
      <c r="AJ14" s="1"/>
      <c r="AK14" s="1"/>
      <c r="AL14" s="1"/>
      <c r="AM14" s="1"/>
      <c r="AN14" s="1"/>
      <c r="AO14" s="1"/>
      <c r="AP14" s="77" t="s">
        <v>62</v>
      </c>
      <c r="AQ14" s="67">
        <v>12</v>
      </c>
    </row>
    <row r="15" spans="1:43" ht="15" customHeight="1">
      <c r="A15" s="55" t="s">
        <v>91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6</v>
      </c>
      <c r="T15" s="12">
        <v>7</v>
      </c>
      <c r="U15" s="12">
        <v>2</v>
      </c>
      <c r="V15" s="12"/>
      <c r="W15" s="12"/>
      <c r="X15" s="12"/>
      <c r="Y15" s="12"/>
      <c r="Z15" s="12"/>
      <c r="AA15" s="12"/>
      <c r="AB15" s="12"/>
      <c r="AC15" s="12"/>
      <c r="AD15" s="11">
        <f t="shared" si="0"/>
        <v>139</v>
      </c>
      <c r="AE15" s="16"/>
      <c r="AF15" s="49">
        <f t="shared" si="1"/>
        <v>139</v>
      </c>
      <c r="AG15" s="73" t="str">
        <f t="shared" si="3"/>
        <v>VT-M</v>
      </c>
      <c r="AH15" s="75"/>
      <c r="AI15" s="15">
        <f t="shared" si="2"/>
        <v>15</v>
      </c>
      <c r="AJ15" s="1"/>
      <c r="AK15" s="1"/>
      <c r="AL15" s="1"/>
      <c r="AM15" s="1"/>
      <c r="AN15" s="1"/>
      <c r="AO15" s="1"/>
      <c r="AP15" s="77" t="s">
        <v>63</v>
      </c>
      <c r="AQ15" s="67">
        <v>10</v>
      </c>
    </row>
    <row r="16" spans="1:43" ht="15" customHeight="1">
      <c r="A16" s="55" t="s">
        <v>147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2</v>
      </c>
      <c r="T16" s="12">
        <v>7</v>
      </c>
      <c r="U16" s="12">
        <v>3</v>
      </c>
      <c r="V16" s="12">
        <v>2</v>
      </c>
      <c r="W16" s="12">
        <v>1</v>
      </c>
      <c r="X16" s="12"/>
      <c r="Y16" s="12"/>
      <c r="Z16" s="12"/>
      <c r="AA16" s="12"/>
      <c r="AB16" s="12"/>
      <c r="AC16" s="12"/>
      <c r="AD16" s="11">
        <f t="shared" si="0"/>
        <v>127</v>
      </c>
      <c r="AE16" s="16"/>
      <c r="AF16" s="49">
        <f t="shared" si="1"/>
        <v>127</v>
      </c>
      <c r="AG16" s="73" t="str">
        <f t="shared" si="3"/>
        <v>VT-II</v>
      </c>
      <c r="AH16" s="75"/>
      <c r="AI16" s="15">
        <f t="shared" si="2"/>
        <v>15</v>
      </c>
      <c r="AJ16" s="1"/>
      <c r="AK16" s="1"/>
      <c r="AL16" s="1"/>
      <c r="AM16" s="1"/>
      <c r="AN16" s="1"/>
      <c r="AO16" s="1"/>
      <c r="AP16" s="77" t="s">
        <v>64</v>
      </c>
      <c r="AQ16" s="67">
        <v>8</v>
      </c>
    </row>
    <row r="17" spans="1:41" ht="15" customHeight="1">
      <c r="A17" s="55" t="s">
        <v>92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</v>
      </c>
      <c r="T17" s="12">
        <v>4</v>
      </c>
      <c r="U17" s="12"/>
      <c r="V17" s="12"/>
      <c r="W17" s="12">
        <v>1</v>
      </c>
      <c r="X17" s="12"/>
      <c r="Y17" s="12">
        <v>3</v>
      </c>
      <c r="Z17" s="12"/>
      <c r="AA17" s="12">
        <v>2</v>
      </c>
      <c r="AB17" s="12">
        <v>2</v>
      </c>
      <c r="AC17" s="12">
        <v>2</v>
      </c>
      <c r="AD17" s="11">
        <f t="shared" si="0"/>
        <v>70</v>
      </c>
      <c r="AE17" s="16"/>
      <c r="AF17" s="49">
        <f t="shared" si="1"/>
        <v>70</v>
      </c>
      <c r="AG17" s="73">
        <f t="shared" si="3"/>
      </c>
      <c r="AH17" s="75"/>
      <c r="AI17" s="15">
        <f t="shared" si="2"/>
        <v>15</v>
      </c>
      <c r="AJ17" s="1"/>
      <c r="AK17" s="1"/>
      <c r="AL17" s="1"/>
      <c r="AM17" s="1"/>
      <c r="AN17" s="1"/>
      <c r="AO17" s="1"/>
    </row>
    <row r="18" spans="1:41" ht="15" customHeight="1">
      <c r="A18" s="55" t="s">
        <v>55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3</v>
      </c>
      <c r="T18" s="12">
        <v>5</v>
      </c>
      <c r="U18" s="12">
        <v>4</v>
      </c>
      <c r="V18" s="12">
        <v>3</v>
      </c>
      <c r="W18" s="12"/>
      <c r="X18" s="12"/>
      <c r="Y18" s="12"/>
      <c r="Z18" s="12"/>
      <c r="AA18" s="12"/>
      <c r="AB18" s="12"/>
      <c r="AC18" s="12"/>
      <c r="AD18" s="11">
        <f t="shared" si="0"/>
        <v>128</v>
      </c>
      <c r="AE18" s="16"/>
      <c r="AF18" s="49">
        <f t="shared" si="1"/>
        <v>128</v>
      </c>
      <c r="AG18" s="73" t="str">
        <f t="shared" si="3"/>
        <v>VT-II</v>
      </c>
      <c r="AH18" s="75"/>
      <c r="AI18" s="15">
        <f t="shared" si="2"/>
        <v>15</v>
      </c>
      <c r="AJ18" s="1"/>
      <c r="AK18" s="1"/>
      <c r="AL18" s="1"/>
      <c r="AM18" s="1"/>
      <c r="AN18" s="1"/>
      <c r="AO18" s="1"/>
    </row>
    <row r="19" spans="1:43" ht="15" customHeight="1">
      <c r="A19" s="55" t="s">
        <v>94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v>3</v>
      </c>
      <c r="T19" s="14">
        <v>3</v>
      </c>
      <c r="U19" s="14">
        <v>3</v>
      </c>
      <c r="V19" s="14">
        <v>4</v>
      </c>
      <c r="W19" s="14">
        <v>1</v>
      </c>
      <c r="X19" s="14"/>
      <c r="Y19" s="14"/>
      <c r="Z19" s="14">
        <v>1</v>
      </c>
      <c r="AA19" s="14"/>
      <c r="AB19" s="14"/>
      <c r="AC19" s="14"/>
      <c r="AD19" s="11">
        <f t="shared" si="0"/>
        <v>118</v>
      </c>
      <c r="AE19" s="17"/>
      <c r="AF19" s="49">
        <f t="shared" si="1"/>
        <v>118</v>
      </c>
      <c r="AG19" s="73" t="str">
        <f t="shared" si="3"/>
        <v>VT-III</v>
      </c>
      <c r="AH19" s="75"/>
      <c r="AI19" s="15">
        <f t="shared" si="2"/>
        <v>15</v>
      </c>
      <c r="AJ19" s="1"/>
      <c r="AK19" s="1"/>
      <c r="AL19" s="1"/>
      <c r="AM19" s="1"/>
      <c r="AN19" s="1"/>
      <c r="AO19" s="1"/>
      <c r="AP19" s="143" t="s">
        <v>59</v>
      </c>
      <c r="AQ19" s="143"/>
    </row>
    <row r="20" spans="1:43" ht="15" customHeight="1">
      <c r="A20" s="55" t="s">
        <v>144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5</v>
      </c>
      <c r="T20" s="14">
        <v>5</v>
      </c>
      <c r="U20" s="14">
        <v>3</v>
      </c>
      <c r="V20" s="14">
        <v>1</v>
      </c>
      <c r="W20" s="14">
        <v>1</v>
      </c>
      <c r="X20" s="14"/>
      <c r="Y20" s="14"/>
      <c r="Z20" s="14"/>
      <c r="AA20" s="14"/>
      <c r="AB20" s="14"/>
      <c r="AC20" s="14"/>
      <c r="AD20" s="11">
        <f t="shared" si="0"/>
        <v>132</v>
      </c>
      <c r="AE20" s="17"/>
      <c r="AF20" s="49">
        <f t="shared" si="1"/>
        <v>132</v>
      </c>
      <c r="AG20" s="73" t="str">
        <f t="shared" si="3"/>
        <v>VT-I</v>
      </c>
      <c r="AH20" s="75"/>
      <c r="AI20" s="15">
        <f t="shared" si="2"/>
        <v>15</v>
      </c>
      <c r="AJ20" s="1"/>
      <c r="AK20" s="1"/>
      <c r="AL20" s="1"/>
      <c r="AM20" s="1"/>
      <c r="AN20" s="1"/>
      <c r="AO20" s="1"/>
      <c r="AP20" s="140" t="s">
        <v>70</v>
      </c>
      <c r="AQ20" s="140"/>
    </row>
    <row r="21" spans="1:43" ht="15" customHeight="1">
      <c r="A21" s="55" t="s">
        <v>152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1</v>
      </c>
      <c r="T21" s="14">
        <v>3</v>
      </c>
      <c r="U21" s="14">
        <v>1</v>
      </c>
      <c r="V21" s="14">
        <v>3</v>
      </c>
      <c r="W21" s="14">
        <v>4</v>
      </c>
      <c r="X21" s="14">
        <v>1</v>
      </c>
      <c r="Y21" s="14">
        <v>1</v>
      </c>
      <c r="Z21" s="14">
        <v>1</v>
      </c>
      <c r="AA21" s="14"/>
      <c r="AB21" s="14"/>
      <c r="AC21" s="14"/>
      <c r="AD21" s="11">
        <f t="shared" si="0"/>
        <v>102</v>
      </c>
      <c r="AE21" s="17"/>
      <c r="AF21" s="49">
        <f t="shared" si="1"/>
        <v>102</v>
      </c>
      <c r="AG21" s="73">
        <f t="shared" si="3"/>
      </c>
      <c r="AH21" s="75"/>
      <c r="AI21" s="15">
        <f t="shared" si="2"/>
        <v>15</v>
      </c>
      <c r="AJ21" s="1"/>
      <c r="AK21" s="1"/>
      <c r="AL21" s="1"/>
      <c r="AM21" s="1"/>
      <c r="AN21" s="1"/>
      <c r="AO21" s="1"/>
      <c r="AP21" s="77" t="s">
        <v>62</v>
      </c>
      <c r="AQ21" s="67">
        <v>11</v>
      </c>
    </row>
    <row r="22" spans="1:43" ht="15" customHeight="1">
      <c r="A22" s="55" t="s">
        <v>96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1</v>
      </c>
      <c r="T22" s="14">
        <v>4</v>
      </c>
      <c r="U22" s="14">
        <v>2</v>
      </c>
      <c r="V22" s="14">
        <v>2</v>
      </c>
      <c r="W22" s="14">
        <v>2</v>
      </c>
      <c r="X22" s="14">
        <v>2</v>
      </c>
      <c r="Y22" s="14">
        <v>1</v>
      </c>
      <c r="Z22" s="14"/>
      <c r="AA22" s="14">
        <v>1</v>
      </c>
      <c r="AB22" s="14"/>
      <c r="AC22" s="14"/>
      <c r="AD22" s="11">
        <f t="shared" si="0"/>
        <v>104</v>
      </c>
      <c r="AE22" s="17"/>
      <c r="AF22" s="49">
        <f t="shared" si="1"/>
        <v>104</v>
      </c>
      <c r="AG22" s="73">
        <f t="shared" si="3"/>
      </c>
      <c r="AH22" s="75"/>
      <c r="AI22" s="15">
        <f t="shared" si="2"/>
        <v>15</v>
      </c>
      <c r="AJ22" s="1"/>
      <c r="AK22" s="1"/>
      <c r="AL22" s="1"/>
      <c r="AM22" s="1"/>
      <c r="AN22" s="1"/>
      <c r="AO22" s="1"/>
      <c r="AP22" s="77" t="s">
        <v>63</v>
      </c>
      <c r="AQ22" s="67">
        <v>10</v>
      </c>
    </row>
    <row r="23" spans="1:43" ht="15" customHeight="1">
      <c r="A23" s="55" t="s">
        <v>120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2</v>
      </c>
      <c r="U23" s="14"/>
      <c r="V23" s="14">
        <v>5</v>
      </c>
      <c r="W23" s="14">
        <v>2</v>
      </c>
      <c r="X23" s="14">
        <v>3</v>
      </c>
      <c r="Y23" s="14">
        <v>1</v>
      </c>
      <c r="Z23" s="14">
        <v>1</v>
      </c>
      <c r="AA23" s="14">
        <v>1</v>
      </c>
      <c r="AB23" s="14"/>
      <c r="AC23" s="14"/>
      <c r="AD23" s="11">
        <f t="shared" si="0"/>
        <v>89</v>
      </c>
      <c r="AE23" s="17"/>
      <c r="AF23" s="49">
        <f t="shared" si="1"/>
        <v>89</v>
      </c>
      <c r="AG23" s="73">
        <f t="shared" si="3"/>
      </c>
      <c r="AH23" s="75"/>
      <c r="AI23" s="15">
        <f t="shared" si="2"/>
        <v>15</v>
      </c>
      <c r="AJ23" s="1"/>
      <c r="AK23" s="1"/>
      <c r="AL23" s="1"/>
      <c r="AM23" s="1"/>
      <c r="AN23" s="1"/>
      <c r="AO23" s="1"/>
      <c r="AP23" s="77" t="s">
        <v>64</v>
      </c>
      <c r="AQ23" s="67">
        <v>9</v>
      </c>
    </row>
    <row r="24" spans="1:43" ht="15" customHeight="1">
      <c r="A24" s="55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2</v>
      </c>
      <c r="T24" s="14">
        <v>6</v>
      </c>
      <c r="U24" s="14">
        <v>4</v>
      </c>
      <c r="V24" s="14">
        <v>2</v>
      </c>
      <c r="W24" s="14"/>
      <c r="X24" s="14"/>
      <c r="Y24" s="14">
        <v>1</v>
      </c>
      <c r="Z24" s="14"/>
      <c r="AA24" s="14"/>
      <c r="AB24" s="14"/>
      <c r="AC24" s="14"/>
      <c r="AD24" s="11">
        <f t="shared" si="0"/>
        <v>124</v>
      </c>
      <c r="AE24" s="17"/>
      <c r="AF24" s="49">
        <f t="shared" si="1"/>
        <v>124</v>
      </c>
      <c r="AG24" s="73" t="str">
        <f t="shared" si="3"/>
        <v>VT-III</v>
      </c>
      <c r="AH24" s="75"/>
      <c r="AI24" s="15">
        <f t="shared" si="2"/>
        <v>15</v>
      </c>
      <c r="AJ24" s="1"/>
      <c r="AK24" s="1"/>
      <c r="AL24" s="1"/>
      <c r="AM24" s="1"/>
      <c r="AN24" s="1"/>
      <c r="AO24" s="1"/>
      <c r="AP24" s="77" t="s">
        <v>65</v>
      </c>
      <c r="AQ24" s="67">
        <v>8</v>
      </c>
    </row>
    <row r="25" spans="1:41" ht="15" customHeight="1">
      <c r="A25" s="55" t="s">
        <v>98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1</v>
      </c>
      <c r="T25" s="14">
        <v>1</v>
      </c>
      <c r="U25" s="14"/>
      <c r="V25" s="14"/>
      <c r="W25" s="14">
        <v>3</v>
      </c>
      <c r="X25" s="14">
        <v>2</v>
      </c>
      <c r="Y25" s="14"/>
      <c r="Z25" s="14">
        <v>4</v>
      </c>
      <c r="AA25" s="14">
        <v>1</v>
      </c>
      <c r="AB25" s="14">
        <v>1</v>
      </c>
      <c r="AC25" s="14">
        <v>2</v>
      </c>
      <c r="AD25" s="11">
        <f t="shared" si="0"/>
        <v>62</v>
      </c>
      <c r="AE25" s="17"/>
      <c r="AF25" s="49">
        <f t="shared" si="1"/>
        <v>62</v>
      </c>
      <c r="AG25" s="73">
        <f t="shared" si="3"/>
      </c>
      <c r="AH25" s="75"/>
      <c r="AI25" s="15">
        <f t="shared" si="2"/>
        <v>15</v>
      </c>
      <c r="AJ25" s="1"/>
      <c r="AK25" s="1"/>
      <c r="AL25" s="1"/>
      <c r="AM25" s="1"/>
      <c r="AN25" s="1"/>
      <c r="AO25" s="1"/>
    </row>
    <row r="26" spans="1:41" ht="15" customHeight="1">
      <c r="A26" s="55" t="s">
        <v>148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v>3</v>
      </c>
      <c r="T26" s="14">
        <v>1</v>
      </c>
      <c r="U26" s="14"/>
      <c r="V26" s="14">
        <v>4</v>
      </c>
      <c r="W26" s="14">
        <v>2</v>
      </c>
      <c r="X26" s="14">
        <v>2</v>
      </c>
      <c r="Y26" s="14"/>
      <c r="Z26" s="14"/>
      <c r="AA26" s="14">
        <v>1</v>
      </c>
      <c r="AB26" s="14"/>
      <c r="AC26" s="14">
        <v>2</v>
      </c>
      <c r="AD26" s="11">
        <f t="shared" si="0"/>
        <v>91</v>
      </c>
      <c r="AE26" s="17"/>
      <c r="AF26" s="49">
        <f t="shared" si="1"/>
        <v>91</v>
      </c>
      <c r="AG26" s="73">
        <f t="shared" si="3"/>
      </c>
      <c r="AH26" s="75"/>
      <c r="AI26" s="15">
        <f t="shared" si="2"/>
        <v>15</v>
      </c>
      <c r="AJ26" s="1"/>
      <c r="AK26" s="1"/>
      <c r="AL26" s="1"/>
      <c r="AM26" s="1"/>
      <c r="AN26" s="1"/>
      <c r="AO26" s="1"/>
    </row>
    <row r="27" spans="1:41" ht="15" customHeight="1">
      <c r="A27" s="55" t="s">
        <v>99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>
        <v>1</v>
      </c>
      <c r="T27" s="14">
        <v>4</v>
      </c>
      <c r="U27" s="14">
        <v>5</v>
      </c>
      <c r="V27" s="14">
        <v>4</v>
      </c>
      <c r="W27" s="14">
        <v>1</v>
      </c>
      <c r="X27" s="14"/>
      <c r="Y27" s="14"/>
      <c r="Z27" s="14"/>
      <c r="AA27" s="14"/>
      <c r="AB27" s="14"/>
      <c r="AC27" s="14"/>
      <c r="AD27" s="11">
        <f t="shared" si="0"/>
        <v>120</v>
      </c>
      <c r="AE27" s="17"/>
      <c r="AF27" s="49">
        <f t="shared" si="1"/>
        <v>120</v>
      </c>
      <c r="AG27" s="73" t="str">
        <f t="shared" si="3"/>
        <v>VT-III</v>
      </c>
      <c r="AH27" s="75"/>
      <c r="AI27" s="15">
        <f t="shared" si="2"/>
        <v>15</v>
      </c>
      <c r="AJ27" s="1"/>
      <c r="AK27" s="1"/>
      <c r="AL27" s="1"/>
      <c r="AM27" s="1"/>
      <c r="AN27" s="1"/>
      <c r="AO27" s="1"/>
    </row>
    <row r="28" spans="1:41" ht="15" customHeight="1">
      <c r="A28" s="55" t="s">
        <v>101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v>2</v>
      </c>
      <c r="T28" s="14">
        <v>2</v>
      </c>
      <c r="U28" s="14">
        <v>9</v>
      </c>
      <c r="V28" s="14">
        <v>2</v>
      </c>
      <c r="W28" s="14"/>
      <c r="X28" s="14"/>
      <c r="Y28" s="14"/>
      <c r="Z28" s="14"/>
      <c r="AA28" s="14"/>
      <c r="AB28" s="14"/>
      <c r="AC28" s="14"/>
      <c r="AD28" s="11">
        <f t="shared" si="0"/>
        <v>124</v>
      </c>
      <c r="AE28" s="17"/>
      <c r="AF28" s="49">
        <f t="shared" si="1"/>
        <v>124</v>
      </c>
      <c r="AG28" s="73" t="str">
        <f t="shared" si="3"/>
        <v>VT-III</v>
      </c>
      <c r="AH28" s="75"/>
      <c r="AI28" s="15">
        <f t="shared" si="2"/>
        <v>15</v>
      </c>
      <c r="AJ28" s="1"/>
      <c r="AK28" s="1"/>
      <c r="AL28" s="1"/>
      <c r="AM28" s="1"/>
      <c r="AN28" s="1"/>
      <c r="AO28" s="1"/>
    </row>
    <row r="29" spans="1:41" ht="15" customHeight="1">
      <c r="A29" s="55" t="s">
        <v>42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2</v>
      </c>
      <c r="T29" s="14">
        <v>3</v>
      </c>
      <c r="U29" s="14">
        <v>4</v>
      </c>
      <c r="V29" s="14">
        <v>2</v>
      </c>
      <c r="W29" s="14">
        <v>3</v>
      </c>
      <c r="X29" s="14"/>
      <c r="Y29" s="14"/>
      <c r="Z29" s="14">
        <v>1</v>
      </c>
      <c r="AA29" s="14"/>
      <c r="AB29" s="14"/>
      <c r="AC29" s="14"/>
      <c r="AD29" s="11">
        <f t="shared" si="0"/>
        <v>114</v>
      </c>
      <c r="AE29" s="17"/>
      <c r="AF29" s="49">
        <f t="shared" si="1"/>
        <v>114</v>
      </c>
      <c r="AG29" s="73">
        <f t="shared" si="3"/>
      </c>
      <c r="AH29" s="75"/>
      <c r="AI29" s="15">
        <f t="shared" si="2"/>
        <v>15</v>
      </c>
      <c r="AJ29" s="1"/>
      <c r="AK29" s="1"/>
      <c r="AL29" s="1"/>
      <c r="AM29" s="1"/>
      <c r="AN29" s="1"/>
      <c r="AO29" s="1"/>
    </row>
    <row r="30" spans="1:41" ht="15" customHeight="1">
      <c r="A30" s="55" t="s">
        <v>146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2</v>
      </c>
      <c r="T30" s="14"/>
      <c r="U30" s="14">
        <v>1</v>
      </c>
      <c r="V30" s="14">
        <v>2</v>
      </c>
      <c r="W30" s="14">
        <v>3</v>
      </c>
      <c r="X30" s="14">
        <v>3</v>
      </c>
      <c r="Y30" s="14">
        <v>1</v>
      </c>
      <c r="Z30" s="14">
        <v>1</v>
      </c>
      <c r="AA30" s="14"/>
      <c r="AB30" s="14"/>
      <c r="AC30" s="14">
        <v>2</v>
      </c>
      <c r="AD30" s="11">
        <f t="shared" si="0"/>
        <v>82</v>
      </c>
      <c r="AE30" s="17"/>
      <c r="AF30" s="49">
        <f t="shared" si="1"/>
        <v>82</v>
      </c>
      <c r="AG30" s="73">
        <f t="shared" si="3"/>
      </c>
      <c r="AH30" s="75"/>
      <c r="AI30" s="15">
        <f t="shared" si="2"/>
        <v>15</v>
      </c>
      <c r="AJ30" s="1"/>
      <c r="AK30" s="1"/>
      <c r="AL30" s="1"/>
      <c r="AM30" s="1"/>
      <c r="AN30" s="1"/>
      <c r="AO30" s="1"/>
    </row>
    <row r="31" spans="1:41" ht="15" customHeight="1">
      <c r="A31" s="55" t="s">
        <v>155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2</v>
      </c>
      <c r="T31" s="14">
        <v>4</v>
      </c>
      <c r="U31" s="14">
        <v>3</v>
      </c>
      <c r="V31" s="14">
        <v>3</v>
      </c>
      <c r="W31" s="14">
        <v>1</v>
      </c>
      <c r="X31" s="14">
        <v>1</v>
      </c>
      <c r="Y31" s="14">
        <v>1</v>
      </c>
      <c r="Z31" s="14"/>
      <c r="AA31" s="14"/>
      <c r="AB31" s="14"/>
      <c r="AC31" s="14"/>
      <c r="AD31" s="11">
        <f t="shared" si="0"/>
        <v>116</v>
      </c>
      <c r="AE31" s="17"/>
      <c r="AF31" s="49">
        <f t="shared" si="1"/>
        <v>116</v>
      </c>
      <c r="AG31" s="73" t="str">
        <f t="shared" si="3"/>
        <v>VT-III</v>
      </c>
      <c r="AH31" s="75"/>
      <c r="AI31" s="15">
        <f t="shared" si="2"/>
        <v>15</v>
      </c>
      <c r="AJ31" s="1"/>
      <c r="AK31" s="1"/>
      <c r="AL31" s="1"/>
      <c r="AM31" s="1"/>
      <c r="AN31" s="1"/>
      <c r="AO31" s="1"/>
    </row>
    <row r="32" spans="1:41" ht="15" customHeight="1">
      <c r="A32" s="55" t="s">
        <v>103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2</v>
      </c>
      <c r="T32" s="14">
        <v>6</v>
      </c>
      <c r="U32" s="14">
        <v>3</v>
      </c>
      <c r="V32" s="14">
        <v>4</v>
      </c>
      <c r="W32" s="14"/>
      <c r="X32" s="14"/>
      <c r="Y32" s="14"/>
      <c r="Z32" s="14"/>
      <c r="AA32" s="14"/>
      <c r="AB32" s="14"/>
      <c r="AC32" s="14"/>
      <c r="AD32" s="11">
        <f t="shared" si="0"/>
        <v>126</v>
      </c>
      <c r="AE32" s="17"/>
      <c r="AF32" s="49">
        <f t="shared" si="1"/>
        <v>126</v>
      </c>
      <c r="AG32" s="73" t="str">
        <f t="shared" si="3"/>
        <v>VT-II</v>
      </c>
      <c r="AH32" s="75"/>
      <c r="AI32" s="15">
        <f t="shared" si="2"/>
        <v>15</v>
      </c>
      <c r="AJ32" s="1"/>
      <c r="AK32" s="1"/>
      <c r="AL32" s="1"/>
      <c r="AM32" s="1"/>
      <c r="AN32" s="1"/>
      <c r="AO32" s="1"/>
    </row>
    <row r="33" spans="1:41" ht="15" customHeight="1">
      <c r="A33" s="55" t="s">
        <v>123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v>1</v>
      </c>
      <c r="T33" s="14">
        <v>5</v>
      </c>
      <c r="U33" s="14">
        <v>4</v>
      </c>
      <c r="V33" s="14">
        <v>2</v>
      </c>
      <c r="W33" s="14">
        <v>1</v>
      </c>
      <c r="X33" s="14">
        <v>1</v>
      </c>
      <c r="Y33" s="14">
        <v>1</v>
      </c>
      <c r="Z33" s="14"/>
      <c r="AA33" s="14"/>
      <c r="AB33" s="14"/>
      <c r="AC33" s="14"/>
      <c r="AD33" s="11">
        <f t="shared" si="0"/>
        <v>116</v>
      </c>
      <c r="AE33" s="17"/>
      <c r="AF33" s="49">
        <f t="shared" si="1"/>
        <v>116</v>
      </c>
      <c r="AG33" s="73" t="str">
        <f t="shared" si="3"/>
        <v>VT-III</v>
      </c>
      <c r="AH33" s="75"/>
      <c r="AI33" s="15">
        <f t="shared" si="2"/>
        <v>15</v>
      </c>
      <c r="AJ33" s="1"/>
      <c r="AK33" s="1"/>
      <c r="AL33" s="1"/>
      <c r="AM33" s="1"/>
      <c r="AN33" s="1"/>
      <c r="AO33" s="1"/>
    </row>
    <row r="34" spans="1:41" ht="15" customHeight="1">
      <c r="A34" s="55" t="s">
        <v>105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5</v>
      </c>
      <c r="T34" s="14">
        <v>7</v>
      </c>
      <c r="U34" s="14">
        <v>3</v>
      </c>
      <c r="V34" s="14"/>
      <c r="W34" s="14"/>
      <c r="X34" s="14"/>
      <c r="Y34" s="14"/>
      <c r="Z34" s="14"/>
      <c r="AA34" s="14"/>
      <c r="AB34" s="14"/>
      <c r="AC34" s="14"/>
      <c r="AD34" s="11">
        <f t="shared" si="0"/>
        <v>137</v>
      </c>
      <c r="AE34" s="17"/>
      <c r="AF34" s="49">
        <f t="shared" si="1"/>
        <v>137</v>
      </c>
      <c r="AG34" s="73" t="str">
        <f t="shared" si="3"/>
        <v>VT-M</v>
      </c>
      <c r="AH34" s="75"/>
      <c r="AI34" s="15">
        <f t="shared" si="2"/>
        <v>15</v>
      </c>
      <c r="AJ34" s="1"/>
      <c r="AK34" s="1"/>
      <c r="AL34" s="1"/>
      <c r="AM34" s="1"/>
      <c r="AN34" s="1"/>
      <c r="AO34" s="1"/>
    </row>
    <row r="35" spans="1:41" ht="15" customHeight="1">
      <c r="A35" s="55" t="s">
        <v>107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v>1</v>
      </c>
      <c r="T35" s="14">
        <v>4</v>
      </c>
      <c r="U35" s="14">
        <v>2</v>
      </c>
      <c r="V35" s="14">
        <v>3</v>
      </c>
      <c r="W35" s="14">
        <v>2</v>
      </c>
      <c r="X35" s="14">
        <v>2</v>
      </c>
      <c r="Y35" s="14"/>
      <c r="Z35" s="14"/>
      <c r="AA35" s="14">
        <v>1</v>
      </c>
      <c r="AB35" s="14"/>
      <c r="AC35" s="14"/>
      <c r="AD35" s="11">
        <f t="shared" si="0"/>
        <v>107</v>
      </c>
      <c r="AE35" s="17"/>
      <c r="AF35" s="49">
        <f t="shared" si="1"/>
        <v>107</v>
      </c>
      <c r="AG35" s="73">
        <f t="shared" si="3"/>
      </c>
      <c r="AH35" s="75"/>
      <c r="AI35" s="15">
        <f t="shared" si="2"/>
        <v>15</v>
      </c>
      <c r="AJ35" s="1"/>
      <c r="AK35" s="1"/>
      <c r="AL35" s="1"/>
      <c r="AM35" s="1"/>
      <c r="AN35" s="1"/>
      <c r="AO35" s="1"/>
    </row>
    <row r="36" spans="1:41" ht="15" customHeight="1">
      <c r="A36" s="55" t="s">
        <v>109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5</v>
      </c>
      <c r="T36" s="14">
        <v>5</v>
      </c>
      <c r="U36" s="14">
        <v>4</v>
      </c>
      <c r="V36" s="14"/>
      <c r="W36" s="14">
        <v>1</v>
      </c>
      <c r="X36" s="14"/>
      <c r="Y36" s="14"/>
      <c r="Z36" s="14"/>
      <c r="AA36" s="14"/>
      <c r="AB36" s="14"/>
      <c r="AC36" s="14"/>
      <c r="AD36" s="11">
        <f t="shared" si="0"/>
        <v>133</v>
      </c>
      <c r="AE36" s="17"/>
      <c r="AF36" s="49">
        <f t="shared" si="1"/>
        <v>133</v>
      </c>
      <c r="AG36" s="73" t="str">
        <f t="shared" si="3"/>
        <v>VT-I</v>
      </c>
      <c r="AH36" s="75"/>
      <c r="AI36" s="15">
        <f t="shared" si="2"/>
        <v>15</v>
      </c>
      <c r="AJ36" s="1"/>
      <c r="AK36" s="1"/>
      <c r="AL36" s="1"/>
      <c r="AM36" s="1"/>
      <c r="AN36" s="1"/>
      <c r="AO36" s="1"/>
    </row>
    <row r="37" spans="1:41" ht="15" customHeight="1">
      <c r="A37" s="55" t="s">
        <v>131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v>1</v>
      </c>
      <c r="T37" s="14">
        <v>1</v>
      </c>
      <c r="U37" s="14">
        <v>5</v>
      </c>
      <c r="V37" s="14">
        <v>3</v>
      </c>
      <c r="W37" s="14">
        <v>1</v>
      </c>
      <c r="X37" s="14">
        <v>4</v>
      </c>
      <c r="Y37" s="14"/>
      <c r="Z37" s="14"/>
      <c r="AA37" s="14"/>
      <c r="AB37" s="14"/>
      <c r="AC37" s="14"/>
      <c r="AD37" s="11">
        <f t="shared" si="0"/>
        <v>106</v>
      </c>
      <c r="AE37" s="17"/>
      <c r="AF37" s="49">
        <f t="shared" si="1"/>
        <v>106</v>
      </c>
      <c r="AG37" s="73">
        <f t="shared" si="3"/>
      </c>
      <c r="AH37" s="75"/>
      <c r="AI37" s="15">
        <f t="shared" si="2"/>
        <v>15</v>
      </c>
      <c r="AJ37" s="1"/>
      <c r="AK37" s="1"/>
      <c r="AL37" s="1"/>
      <c r="AM37" s="1"/>
      <c r="AN37" s="1"/>
      <c r="AO37" s="1"/>
    </row>
    <row r="38" spans="1:41" ht="15" customHeight="1">
      <c r="A38" s="55" t="s">
        <v>134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2</v>
      </c>
      <c r="T38" s="14">
        <v>3</v>
      </c>
      <c r="U38" s="14">
        <v>5</v>
      </c>
      <c r="V38" s="14">
        <v>3</v>
      </c>
      <c r="W38" s="14">
        <v>1</v>
      </c>
      <c r="X38" s="14"/>
      <c r="Y38" s="14"/>
      <c r="Z38" s="14">
        <v>1</v>
      </c>
      <c r="AA38" s="14"/>
      <c r="AB38" s="14"/>
      <c r="AC38" s="14"/>
      <c r="AD38" s="11">
        <f t="shared" si="0"/>
        <v>117</v>
      </c>
      <c r="AE38" s="17"/>
      <c r="AF38" s="49">
        <f t="shared" si="1"/>
        <v>117</v>
      </c>
      <c r="AG38" s="73" t="str">
        <f t="shared" si="3"/>
        <v>VT-III</v>
      </c>
      <c r="AH38" s="75"/>
      <c r="AI38" s="15">
        <f t="shared" si="2"/>
        <v>15</v>
      </c>
      <c r="AJ38" s="1"/>
      <c r="AK38" s="1"/>
      <c r="AL38" s="1"/>
      <c r="AM38" s="1"/>
      <c r="AN38" s="1"/>
      <c r="AO38" s="1"/>
    </row>
    <row r="39" spans="1:41" ht="15" customHeight="1">
      <c r="A39" s="55" t="s">
        <v>135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>
        <v>1</v>
      </c>
      <c r="T39" s="14">
        <v>5</v>
      </c>
      <c r="U39" s="14">
        <v>1</v>
      </c>
      <c r="V39" s="14">
        <v>3</v>
      </c>
      <c r="W39" s="14">
        <v>2</v>
      </c>
      <c r="X39" s="14">
        <v>2</v>
      </c>
      <c r="Y39" s="14">
        <v>1</v>
      </c>
      <c r="Z39" s="14"/>
      <c r="AA39" s="14"/>
      <c r="AB39" s="14"/>
      <c r="AC39" s="14"/>
      <c r="AD39" s="11">
        <f aca="true" t="shared" si="4" ref="AD39:AD65">B39*10+D39*AQ$14+E39*AQ$15+F39*AQ$16+G39*10+H39*9+I39*8+J39*7+K39*6+L39*5+N39*AQ$21+O39*AQ$22+P39*AQ$23+Q39*AQ$24+S39*10+T39*9+U39*8+V39*7+W39*6+X39*5+Y39*4+Z39*3+AA39*2+AB39</f>
        <v>110</v>
      </c>
      <c r="AE39" s="17"/>
      <c r="AF39" s="49">
        <f aca="true" t="shared" si="5" ref="AF39:AF65">IF(AD39-AE39&lt;0,0,AD39-AE39)</f>
        <v>110</v>
      </c>
      <c r="AG39" s="73">
        <f t="shared" si="3"/>
      </c>
      <c r="AH39" s="75"/>
      <c r="AI39" s="15">
        <f aca="true" t="shared" si="6" ref="AI39:AI65">SUM(B39:AC39)</f>
        <v>15</v>
      </c>
      <c r="AJ39" s="1"/>
      <c r="AK39" s="1"/>
      <c r="AL39" s="1"/>
      <c r="AM39" s="1"/>
      <c r="AN39" s="1"/>
      <c r="AO39" s="1"/>
    </row>
    <row r="40" spans="1:41" ht="15" customHeight="1">
      <c r="A40" s="55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2</v>
      </c>
      <c r="T40" s="14">
        <v>3</v>
      </c>
      <c r="U40" s="14">
        <v>5</v>
      </c>
      <c r="V40" s="14">
        <v>3</v>
      </c>
      <c r="W40" s="14">
        <v>1</v>
      </c>
      <c r="X40" s="14">
        <v>1</v>
      </c>
      <c r="Y40" s="14"/>
      <c r="Z40" s="14"/>
      <c r="AA40" s="14"/>
      <c r="AB40" s="14"/>
      <c r="AC40" s="14"/>
      <c r="AD40" s="11">
        <f t="shared" si="4"/>
        <v>119</v>
      </c>
      <c r="AE40" s="17"/>
      <c r="AF40" s="49">
        <f t="shared" si="5"/>
        <v>119</v>
      </c>
      <c r="AG40" s="73" t="str">
        <f t="shared" si="3"/>
        <v>VT-III</v>
      </c>
      <c r="AH40" s="75"/>
      <c r="AI40" s="15">
        <f t="shared" si="6"/>
        <v>15</v>
      </c>
      <c r="AJ40" s="1"/>
      <c r="AK40" s="1"/>
      <c r="AL40" s="1"/>
      <c r="AM40" s="1"/>
      <c r="AN40" s="1"/>
      <c r="AO40" s="1"/>
    </row>
    <row r="41" spans="1:41" ht="15" customHeight="1">
      <c r="A41" s="55" t="s">
        <v>78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>
        <v>2</v>
      </c>
      <c r="T41" s="14">
        <v>6</v>
      </c>
      <c r="U41" s="14">
        <v>2</v>
      </c>
      <c r="V41" s="14">
        <v>2</v>
      </c>
      <c r="W41" s="14">
        <v>3</v>
      </c>
      <c r="X41" s="14"/>
      <c r="Y41" s="14"/>
      <c r="Z41" s="14"/>
      <c r="AA41" s="14"/>
      <c r="AB41" s="14"/>
      <c r="AC41" s="14"/>
      <c r="AD41" s="11">
        <f t="shared" si="4"/>
        <v>122</v>
      </c>
      <c r="AE41" s="17"/>
      <c r="AF41" s="49">
        <f t="shared" si="5"/>
        <v>122</v>
      </c>
      <c r="AG41" s="73" t="str">
        <f t="shared" si="3"/>
        <v>VT-III</v>
      </c>
      <c r="AH41" s="75"/>
      <c r="AI41" s="15">
        <f t="shared" si="6"/>
        <v>15</v>
      </c>
      <c r="AJ41" s="1"/>
      <c r="AK41" s="1"/>
      <c r="AL41" s="1"/>
      <c r="AM41" s="1"/>
      <c r="AN41" s="1"/>
      <c r="AO41" s="1"/>
    </row>
    <row r="42" spans="1:41" ht="15" customHeight="1">
      <c r="A42" s="55" t="s">
        <v>112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>
        <v>1</v>
      </c>
      <c r="T42" s="14">
        <v>2</v>
      </c>
      <c r="U42" s="14">
        <v>5</v>
      </c>
      <c r="V42" s="14">
        <v>2</v>
      </c>
      <c r="W42" s="14">
        <v>3</v>
      </c>
      <c r="X42" s="14">
        <v>1</v>
      </c>
      <c r="Y42" s="14"/>
      <c r="Z42" s="14">
        <v>1</v>
      </c>
      <c r="AA42" s="14"/>
      <c r="AB42" s="14"/>
      <c r="AC42" s="14"/>
      <c r="AD42" s="11">
        <f t="shared" si="4"/>
        <v>108</v>
      </c>
      <c r="AE42" s="17"/>
      <c r="AF42" s="49">
        <f t="shared" si="5"/>
        <v>108</v>
      </c>
      <c r="AG42" s="73">
        <f t="shared" si="3"/>
      </c>
      <c r="AH42" s="75"/>
      <c r="AI42" s="15">
        <f t="shared" si="6"/>
        <v>15</v>
      </c>
      <c r="AJ42" s="1"/>
      <c r="AK42" s="1"/>
      <c r="AL42" s="1"/>
      <c r="AM42" s="1"/>
      <c r="AN42" s="1"/>
      <c r="AO42" s="1"/>
    </row>
    <row r="43" spans="1:35" ht="15" customHeight="1">
      <c r="A43" s="55" t="s">
        <v>151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>
        <v>2</v>
      </c>
      <c r="U43" s="14">
        <v>6</v>
      </c>
      <c r="V43" s="14">
        <v>4</v>
      </c>
      <c r="W43" s="14">
        <v>2</v>
      </c>
      <c r="X43" s="14"/>
      <c r="Y43" s="14"/>
      <c r="Z43" s="14">
        <v>1</v>
      </c>
      <c r="AA43" s="14"/>
      <c r="AB43" s="14"/>
      <c r="AC43" s="14"/>
      <c r="AD43" s="11">
        <f t="shared" si="4"/>
        <v>109</v>
      </c>
      <c r="AE43" s="17"/>
      <c r="AF43" s="49">
        <f t="shared" si="5"/>
        <v>109</v>
      </c>
      <c r="AG43" s="73">
        <f t="shared" si="3"/>
      </c>
      <c r="AH43" s="75"/>
      <c r="AI43" s="15">
        <f t="shared" si="6"/>
        <v>15</v>
      </c>
    </row>
    <row r="44" spans="1:35" ht="15" customHeight="1">
      <c r="A44" s="55" t="s">
        <v>114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>
        <v>6</v>
      </c>
      <c r="U44" s="14">
        <v>5</v>
      </c>
      <c r="V44" s="14">
        <v>4</v>
      </c>
      <c r="W44" s="14"/>
      <c r="X44" s="14"/>
      <c r="Y44" s="14"/>
      <c r="Z44" s="14"/>
      <c r="AA44" s="14"/>
      <c r="AB44" s="14"/>
      <c r="AC44" s="14"/>
      <c r="AD44" s="11">
        <f t="shared" si="4"/>
        <v>122</v>
      </c>
      <c r="AE44" s="17"/>
      <c r="AF44" s="49">
        <f t="shared" si="5"/>
        <v>122</v>
      </c>
      <c r="AG44" s="73" t="str">
        <f t="shared" si="3"/>
        <v>VT-III</v>
      </c>
      <c r="AH44" s="75"/>
      <c r="AI44" s="15">
        <f t="shared" si="6"/>
        <v>15</v>
      </c>
    </row>
    <row r="45" spans="1:35" ht="15" customHeight="1">
      <c r="A45" s="55" t="s">
        <v>126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>
        <v>5</v>
      </c>
      <c r="T45" s="14">
        <v>2</v>
      </c>
      <c r="U45" s="14">
        <v>3</v>
      </c>
      <c r="V45" s="14">
        <v>4</v>
      </c>
      <c r="W45" s="14">
        <v>1</v>
      </c>
      <c r="X45" s="14"/>
      <c r="Y45" s="14"/>
      <c r="Z45" s="14"/>
      <c r="AA45" s="14"/>
      <c r="AB45" s="14"/>
      <c r="AC45" s="14"/>
      <c r="AD45" s="11">
        <f t="shared" si="4"/>
        <v>126</v>
      </c>
      <c r="AE45" s="17"/>
      <c r="AF45" s="49">
        <f t="shared" si="5"/>
        <v>126</v>
      </c>
      <c r="AG45" s="73" t="str">
        <f t="shared" si="3"/>
        <v>VT-II</v>
      </c>
      <c r="AH45" s="75"/>
      <c r="AI45" s="15">
        <f t="shared" si="6"/>
        <v>15</v>
      </c>
    </row>
    <row r="46" spans="1:35" ht="15" customHeight="1">
      <c r="A46" s="55" t="s">
        <v>127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v>4</v>
      </c>
      <c r="T46" s="14">
        <v>4</v>
      </c>
      <c r="U46" s="14">
        <v>1</v>
      </c>
      <c r="V46" s="14">
        <v>3</v>
      </c>
      <c r="W46" s="14">
        <v>3</v>
      </c>
      <c r="X46" s="14"/>
      <c r="Y46" s="14"/>
      <c r="Z46" s="14"/>
      <c r="AA46" s="14"/>
      <c r="AB46" s="14"/>
      <c r="AC46" s="14"/>
      <c r="AD46" s="11">
        <f t="shared" si="4"/>
        <v>123</v>
      </c>
      <c r="AE46" s="17"/>
      <c r="AF46" s="49">
        <f t="shared" si="5"/>
        <v>123</v>
      </c>
      <c r="AG46" s="73" t="str">
        <f t="shared" si="3"/>
        <v>VT-III</v>
      </c>
      <c r="AH46" s="75"/>
      <c r="AI46" s="15">
        <f t="shared" si="6"/>
        <v>15</v>
      </c>
    </row>
    <row r="47" spans="1:35" ht="15" customHeight="1">
      <c r="A47" s="55" t="s">
        <v>136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>
        <v>2</v>
      </c>
      <c r="T47" s="14">
        <v>11</v>
      </c>
      <c r="U47" s="14">
        <v>2</v>
      </c>
      <c r="V47" s="14"/>
      <c r="W47" s="14"/>
      <c r="X47" s="14"/>
      <c r="Y47" s="14"/>
      <c r="Z47" s="14"/>
      <c r="AA47" s="14"/>
      <c r="AB47" s="14"/>
      <c r="AC47" s="14"/>
      <c r="AD47" s="11">
        <f t="shared" si="4"/>
        <v>135</v>
      </c>
      <c r="AE47" s="17"/>
      <c r="AF47" s="49">
        <f t="shared" si="5"/>
        <v>135</v>
      </c>
      <c r="AG47" s="73" t="str">
        <f t="shared" si="3"/>
        <v>VT-I</v>
      </c>
      <c r="AH47" s="75"/>
      <c r="AI47" s="15">
        <f t="shared" si="6"/>
        <v>15</v>
      </c>
    </row>
    <row r="48" spans="1:35" ht="15" customHeight="1">
      <c r="A48" s="55" t="s">
        <v>49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v>4</v>
      </c>
      <c r="T48" s="14">
        <v>3</v>
      </c>
      <c r="U48" s="14">
        <v>2</v>
      </c>
      <c r="V48" s="14">
        <v>5</v>
      </c>
      <c r="W48" s="14">
        <v>1</v>
      </c>
      <c r="X48" s="14"/>
      <c r="Y48" s="14"/>
      <c r="Z48" s="14"/>
      <c r="AA48" s="14"/>
      <c r="AB48" s="14"/>
      <c r="AC48" s="14"/>
      <c r="AD48" s="11">
        <f t="shared" si="4"/>
        <v>124</v>
      </c>
      <c r="AE48" s="17"/>
      <c r="AF48" s="49">
        <f t="shared" si="5"/>
        <v>124</v>
      </c>
      <c r="AG48" s="73" t="str">
        <f t="shared" si="3"/>
        <v>VT-III</v>
      </c>
      <c r="AH48" s="75"/>
      <c r="AI48" s="15">
        <f t="shared" si="6"/>
        <v>15</v>
      </c>
    </row>
    <row r="49" spans="1:35" ht="15">
      <c r="A49" s="33" t="s">
        <v>115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>
        <v>1</v>
      </c>
      <c r="T49" s="14"/>
      <c r="U49" s="14">
        <v>5</v>
      </c>
      <c r="V49" s="14">
        <v>4</v>
      </c>
      <c r="W49" s="14">
        <v>2</v>
      </c>
      <c r="X49" s="14">
        <v>2</v>
      </c>
      <c r="Y49" s="14">
        <v>1</v>
      </c>
      <c r="Z49" s="14"/>
      <c r="AA49" s="14"/>
      <c r="AB49" s="14"/>
      <c r="AC49" s="14"/>
      <c r="AD49" s="11">
        <f t="shared" si="4"/>
        <v>104</v>
      </c>
      <c r="AE49" s="17"/>
      <c r="AF49" s="49">
        <f t="shared" si="5"/>
        <v>104</v>
      </c>
      <c r="AG49" s="73">
        <f t="shared" si="3"/>
      </c>
      <c r="AH49" s="75"/>
      <c r="AI49" s="15">
        <f t="shared" si="6"/>
        <v>15</v>
      </c>
    </row>
    <row r="50" spans="1:35" ht="15">
      <c r="A50" s="33" t="s">
        <v>132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>
        <v>1</v>
      </c>
      <c r="T50" s="14">
        <v>3</v>
      </c>
      <c r="U50" s="14"/>
      <c r="V50" s="14">
        <v>1</v>
      </c>
      <c r="W50" s="14">
        <v>4</v>
      </c>
      <c r="X50" s="14">
        <v>2</v>
      </c>
      <c r="Y50" s="14">
        <v>2</v>
      </c>
      <c r="Z50" s="14">
        <v>1</v>
      </c>
      <c r="AA50" s="14">
        <v>1</v>
      </c>
      <c r="AB50" s="14"/>
      <c r="AC50" s="14"/>
      <c r="AD50" s="11">
        <f t="shared" si="4"/>
        <v>91</v>
      </c>
      <c r="AE50" s="17"/>
      <c r="AF50" s="49">
        <f t="shared" si="5"/>
        <v>91</v>
      </c>
      <c r="AG50" s="73">
        <f t="shared" si="3"/>
      </c>
      <c r="AH50" s="75"/>
      <c r="AI50" s="15">
        <f t="shared" si="6"/>
        <v>15</v>
      </c>
    </row>
    <row r="51" spans="1:35" ht="15">
      <c r="A51" s="33" t="s">
        <v>51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>
        <v>3</v>
      </c>
      <c r="U51" s="14">
        <v>6</v>
      </c>
      <c r="V51" s="14">
        <v>3</v>
      </c>
      <c r="W51" s="14">
        <v>3</v>
      </c>
      <c r="X51" s="14"/>
      <c r="Y51" s="14"/>
      <c r="Z51" s="14"/>
      <c r="AA51" s="14"/>
      <c r="AB51" s="14"/>
      <c r="AC51" s="14"/>
      <c r="AD51" s="11">
        <f t="shared" si="4"/>
        <v>114</v>
      </c>
      <c r="AE51" s="17"/>
      <c r="AF51" s="49">
        <f t="shared" si="5"/>
        <v>114</v>
      </c>
      <c r="AG51" s="73">
        <f t="shared" si="3"/>
      </c>
      <c r="AH51" s="75"/>
      <c r="AI51" s="15">
        <f t="shared" si="6"/>
        <v>15</v>
      </c>
    </row>
    <row r="52" spans="1:35" ht="15">
      <c r="A52" s="33" t="s">
        <v>53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v>1</v>
      </c>
      <c r="U52" s="14">
        <v>4</v>
      </c>
      <c r="V52" s="14">
        <v>3</v>
      </c>
      <c r="W52" s="14">
        <v>1</v>
      </c>
      <c r="X52" s="14">
        <v>3</v>
      </c>
      <c r="Y52" s="14">
        <v>2</v>
      </c>
      <c r="Z52" s="14"/>
      <c r="AA52" s="14"/>
      <c r="AB52" s="14">
        <v>1</v>
      </c>
      <c r="AC52" s="14"/>
      <c r="AD52" s="11">
        <f t="shared" si="4"/>
        <v>92</v>
      </c>
      <c r="AE52" s="17"/>
      <c r="AF52" s="49">
        <f t="shared" si="5"/>
        <v>92</v>
      </c>
      <c r="AG52" s="73">
        <f t="shared" si="3"/>
      </c>
      <c r="AH52" s="75"/>
      <c r="AI52" s="15">
        <f t="shared" si="6"/>
        <v>15</v>
      </c>
    </row>
    <row r="53" spans="1:35" ht="15">
      <c r="A53" s="33" t="s">
        <v>154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3</v>
      </c>
      <c r="T53" s="14">
        <v>5</v>
      </c>
      <c r="U53" s="14">
        <v>4</v>
      </c>
      <c r="V53" s="14">
        <v>3</v>
      </c>
      <c r="W53" s="14"/>
      <c r="X53" s="14"/>
      <c r="Y53" s="14"/>
      <c r="Z53" s="14"/>
      <c r="AA53" s="14"/>
      <c r="AB53" s="14"/>
      <c r="AC53" s="14"/>
      <c r="AD53" s="11">
        <f t="shared" si="4"/>
        <v>128</v>
      </c>
      <c r="AE53" s="17"/>
      <c r="AF53" s="49">
        <f t="shared" si="5"/>
        <v>128</v>
      </c>
      <c r="AG53" s="73" t="str">
        <f t="shared" si="3"/>
        <v>VT-II</v>
      </c>
      <c r="AH53" s="75"/>
      <c r="AI53" s="15">
        <f t="shared" si="6"/>
        <v>15</v>
      </c>
    </row>
    <row r="54" spans="1:35" ht="15">
      <c r="A54" s="33" t="s">
        <v>121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v>3</v>
      </c>
      <c r="T54" s="14">
        <v>6</v>
      </c>
      <c r="U54" s="14">
        <v>1</v>
      </c>
      <c r="V54" s="14">
        <v>2</v>
      </c>
      <c r="W54" s="14">
        <v>2</v>
      </c>
      <c r="X54" s="14"/>
      <c r="Y54" s="14">
        <v>1</v>
      </c>
      <c r="Z54" s="14"/>
      <c r="AA54" s="14"/>
      <c r="AB54" s="14"/>
      <c r="AC54" s="14"/>
      <c r="AD54" s="11">
        <f t="shared" si="4"/>
        <v>122</v>
      </c>
      <c r="AE54" s="17"/>
      <c r="AF54" s="49">
        <f t="shared" si="5"/>
        <v>122</v>
      </c>
      <c r="AG54" s="73" t="str">
        <f t="shared" si="3"/>
        <v>VT-III</v>
      </c>
      <c r="AH54" s="75"/>
      <c r="AI54" s="15">
        <f t="shared" si="6"/>
        <v>15</v>
      </c>
    </row>
    <row r="55" spans="1:35" ht="15">
      <c r="A55" s="3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1">
        <f t="shared" si="4"/>
        <v>0</v>
      </c>
      <c r="AE55" s="17"/>
      <c r="AF55" s="49">
        <f t="shared" si="5"/>
        <v>0</v>
      </c>
      <c r="AG55" s="73">
        <f t="shared" si="3"/>
      </c>
      <c r="AH55" s="75"/>
      <c r="AI55" s="15">
        <f t="shared" si="6"/>
        <v>0</v>
      </c>
    </row>
    <row r="56" spans="1:35" ht="15">
      <c r="A56" s="3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1">
        <f t="shared" si="4"/>
        <v>0</v>
      </c>
      <c r="AE56" s="17"/>
      <c r="AF56" s="49">
        <f t="shared" si="5"/>
        <v>0</v>
      </c>
      <c r="AG56" s="73">
        <f t="shared" si="3"/>
      </c>
      <c r="AH56" s="75"/>
      <c r="AI56" s="15">
        <f t="shared" si="6"/>
        <v>0</v>
      </c>
    </row>
    <row r="57" spans="1:35" ht="15">
      <c r="A57" s="3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1">
        <f t="shared" si="4"/>
        <v>0</v>
      </c>
      <c r="AE57" s="17"/>
      <c r="AF57" s="49">
        <f t="shared" si="5"/>
        <v>0</v>
      </c>
      <c r="AG57" s="73">
        <f t="shared" si="3"/>
      </c>
      <c r="AH57" s="75"/>
      <c r="AI57" s="15">
        <f t="shared" si="6"/>
        <v>0</v>
      </c>
    </row>
    <row r="58" spans="1:35" ht="15">
      <c r="A58" s="3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1">
        <f t="shared" si="4"/>
        <v>0</v>
      </c>
      <c r="AE58" s="17"/>
      <c r="AF58" s="49">
        <f t="shared" si="5"/>
        <v>0</v>
      </c>
      <c r="AG58" s="73">
        <f t="shared" si="3"/>
      </c>
      <c r="AH58" s="75"/>
      <c r="AI58" s="15">
        <f t="shared" si="6"/>
        <v>0</v>
      </c>
    </row>
    <row r="59" spans="1:35" ht="15">
      <c r="A59" s="3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1">
        <f t="shared" si="4"/>
        <v>0</v>
      </c>
      <c r="AE59" s="17"/>
      <c r="AF59" s="49">
        <f t="shared" si="5"/>
        <v>0</v>
      </c>
      <c r="AG59" s="73">
        <f t="shared" si="3"/>
      </c>
      <c r="AH59" s="75"/>
      <c r="AI59" s="15">
        <f t="shared" si="6"/>
        <v>0</v>
      </c>
    </row>
    <row r="60" spans="1:35" ht="15">
      <c r="A60" s="3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1">
        <f t="shared" si="4"/>
        <v>0</v>
      </c>
      <c r="AE60" s="17"/>
      <c r="AF60" s="49">
        <f t="shared" si="5"/>
        <v>0</v>
      </c>
      <c r="AG60" s="73">
        <f t="shared" si="3"/>
      </c>
      <c r="AH60" s="75"/>
      <c r="AI60" s="15">
        <f t="shared" si="6"/>
        <v>0</v>
      </c>
    </row>
    <row r="61" spans="1:35" ht="15">
      <c r="A61" s="3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1">
        <f t="shared" si="4"/>
        <v>0</v>
      </c>
      <c r="AE61" s="17"/>
      <c r="AF61" s="49">
        <f t="shared" si="5"/>
        <v>0</v>
      </c>
      <c r="AG61" s="73">
        <f t="shared" si="3"/>
      </c>
      <c r="AH61" s="75"/>
      <c r="AI61" s="15">
        <f t="shared" si="6"/>
        <v>0</v>
      </c>
    </row>
    <row r="62" spans="1:35" ht="15">
      <c r="A62" s="3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1">
        <f t="shared" si="4"/>
        <v>0</v>
      </c>
      <c r="AE62" s="17"/>
      <c r="AF62" s="49">
        <f t="shared" si="5"/>
        <v>0</v>
      </c>
      <c r="AG62" s="73">
        <f t="shared" si="3"/>
      </c>
      <c r="AH62" s="75"/>
      <c r="AI62" s="15">
        <f t="shared" si="6"/>
        <v>0</v>
      </c>
    </row>
    <row r="63" spans="1:35" ht="15">
      <c r="A63" s="3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1">
        <f t="shared" si="4"/>
        <v>0</v>
      </c>
      <c r="AE63" s="17"/>
      <c r="AF63" s="49">
        <f t="shared" si="5"/>
        <v>0</v>
      </c>
      <c r="AG63" s="73">
        <f t="shared" si="3"/>
      </c>
      <c r="AH63" s="75"/>
      <c r="AI63" s="15">
        <f t="shared" si="6"/>
        <v>0</v>
      </c>
    </row>
    <row r="64" spans="1:35" ht="15">
      <c r="A64" s="3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1">
        <f t="shared" si="4"/>
        <v>0</v>
      </c>
      <c r="AE64" s="17"/>
      <c r="AF64" s="49">
        <f t="shared" si="5"/>
        <v>0</v>
      </c>
      <c r="AG64" s="73">
        <f t="shared" si="3"/>
      </c>
      <c r="AH64" s="75"/>
      <c r="AI64" s="15">
        <f t="shared" si="6"/>
        <v>0</v>
      </c>
    </row>
    <row r="65" spans="1:35" ht="15">
      <c r="A65" s="3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1">
        <f t="shared" si="4"/>
        <v>0</v>
      </c>
      <c r="AE65" s="17"/>
      <c r="AF65" s="49">
        <f t="shared" si="5"/>
        <v>0</v>
      </c>
      <c r="AG65" s="73">
        <f t="shared" si="3"/>
      </c>
      <c r="AH65" s="75"/>
      <c r="AI65" s="15">
        <f t="shared" si="6"/>
        <v>0</v>
      </c>
    </row>
    <row r="66" spans="33:34" ht="12.75">
      <c r="AG66" s="96"/>
      <c r="AH66" s="75"/>
    </row>
  </sheetData>
  <sheetProtection/>
  <mergeCells count="9">
    <mergeCell ref="AL6:AM6"/>
    <mergeCell ref="B5:B6"/>
    <mergeCell ref="N5:R5"/>
    <mergeCell ref="S5:AC5"/>
    <mergeCell ref="D5:M5"/>
    <mergeCell ref="AP13:AQ13"/>
    <mergeCell ref="AP12:AQ12"/>
    <mergeCell ref="AP19:AQ19"/>
    <mergeCell ref="AP20:AQ20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L65"/>
  <sheetViews>
    <sheetView workbookViewId="0" topLeftCell="A1">
      <pane xSplit="1" ySplit="6" topLeftCell="S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60" sqref="Y60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8" width="3.875" style="0" hidden="1" customWidth="1"/>
    <col min="19" max="29" width="3.875" style="0" customWidth="1"/>
    <col min="30" max="30" width="8.75390625" style="0" customWidth="1"/>
    <col min="31" max="31" width="6.75390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5" t="str">
        <f>Celková!C8</f>
        <v>Mířená střelba z velkorážové pistole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73</v>
      </c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75</v>
      </c>
      <c r="B3" s="53" t="s">
        <v>143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76</v>
      </c>
      <c r="B4" s="1" t="s">
        <v>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0"/>
      <c r="Z4" s="50"/>
      <c r="AA4" s="50"/>
      <c r="AB4" s="50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4" t="s">
        <v>77</v>
      </c>
      <c r="C5" s="93"/>
      <c r="D5" s="146" t="s">
        <v>61</v>
      </c>
      <c r="E5" s="147"/>
      <c r="F5" s="147"/>
      <c r="G5" s="147"/>
      <c r="H5" s="147"/>
      <c r="I5" s="147"/>
      <c r="J5" s="147"/>
      <c r="K5" s="147"/>
      <c r="L5" s="147"/>
      <c r="M5" s="148"/>
      <c r="N5" s="136" t="s">
        <v>59</v>
      </c>
      <c r="O5" s="150"/>
      <c r="P5" s="150"/>
      <c r="Q5" s="150"/>
      <c r="R5" s="151"/>
      <c r="S5" s="136" t="s">
        <v>82</v>
      </c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4" t="s">
        <v>24</v>
      </c>
      <c r="B6" s="149"/>
      <c r="C6" s="82">
        <v>0</v>
      </c>
      <c r="D6" s="51" t="s">
        <v>62</v>
      </c>
      <c r="E6" s="51" t="s">
        <v>63</v>
      </c>
      <c r="F6" s="51" t="s">
        <v>64</v>
      </c>
      <c r="G6" s="51">
        <v>10</v>
      </c>
      <c r="H6" s="51">
        <v>9</v>
      </c>
      <c r="I6" s="51">
        <v>8</v>
      </c>
      <c r="J6" s="51">
        <v>7</v>
      </c>
      <c r="K6" s="51">
        <v>6</v>
      </c>
      <c r="L6" s="51">
        <v>5</v>
      </c>
      <c r="M6" s="82">
        <v>0</v>
      </c>
      <c r="N6" s="51">
        <v>11</v>
      </c>
      <c r="O6" s="51">
        <v>10</v>
      </c>
      <c r="P6" s="51">
        <v>9</v>
      </c>
      <c r="Q6" s="51">
        <v>8</v>
      </c>
      <c r="R6" s="26">
        <v>0</v>
      </c>
      <c r="S6" s="51">
        <v>10</v>
      </c>
      <c r="T6" s="51">
        <v>9</v>
      </c>
      <c r="U6" s="51">
        <v>8</v>
      </c>
      <c r="V6" s="51">
        <v>7</v>
      </c>
      <c r="W6" s="51">
        <v>6</v>
      </c>
      <c r="X6" s="51">
        <v>5</v>
      </c>
      <c r="Y6" s="51">
        <v>4</v>
      </c>
      <c r="Z6" s="51">
        <v>3</v>
      </c>
      <c r="AA6" s="51">
        <v>2</v>
      </c>
      <c r="AB6" s="21">
        <v>1</v>
      </c>
      <c r="AC6" s="26">
        <v>0</v>
      </c>
      <c r="AD6" s="19" t="s">
        <v>22</v>
      </c>
      <c r="AE6" s="21" t="s">
        <v>1</v>
      </c>
      <c r="AF6" s="23" t="s">
        <v>20</v>
      </c>
      <c r="AG6" s="1"/>
      <c r="AH6" s="15" t="s">
        <v>19</v>
      </c>
      <c r="AI6" s="56">
        <v>10</v>
      </c>
      <c r="AJ6" s="1"/>
    </row>
    <row r="7" spans="1:36" ht="15" customHeight="1">
      <c r="A7" s="55" t="s">
        <v>145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>
        <v>1</v>
      </c>
      <c r="U7" s="25"/>
      <c r="V7" s="25"/>
      <c r="W7" s="25"/>
      <c r="X7" s="25"/>
      <c r="Y7" s="25"/>
      <c r="Z7" s="25"/>
      <c r="AA7" s="25">
        <v>2</v>
      </c>
      <c r="AB7" s="25">
        <v>1</v>
      </c>
      <c r="AC7" s="25">
        <v>6</v>
      </c>
      <c r="AD7" s="20">
        <f>B7*10+D7*AL$14+E7*AL$15+F7*AL$16+G7*10+H7*9+I7*8+J7*7+K7*6+L7*5+N7*AL$21+O7*AL$22+P7*AL$23+Q7*AL$24+S7*10+T7*9+U7*8+V7*7+W7*6+X7*5+Y7*4+Z7*3+AA7*2+AB7</f>
        <v>14</v>
      </c>
      <c r="AE7" s="22">
        <v>47.96</v>
      </c>
      <c r="AF7" s="24">
        <f>IF(AD7-AE7&lt;0,0,AD7-AE7)</f>
        <v>0</v>
      </c>
      <c r="AG7" s="1"/>
      <c r="AH7" s="15">
        <f>SUM(B7:AC7)</f>
        <v>10</v>
      </c>
      <c r="AI7" s="1"/>
      <c r="AJ7" s="1"/>
    </row>
    <row r="8" spans="1:36" ht="15" customHeight="1">
      <c r="A8" s="55" t="s">
        <v>86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2</v>
      </c>
      <c r="W8" s="12"/>
      <c r="X8" s="12"/>
      <c r="Y8" s="12">
        <v>4</v>
      </c>
      <c r="Z8" s="12">
        <v>2</v>
      </c>
      <c r="AA8" s="12"/>
      <c r="AB8" s="12">
        <v>1</v>
      </c>
      <c r="AC8" s="12">
        <v>1</v>
      </c>
      <c r="AD8" s="11">
        <f aca="true" t="shared" si="0" ref="AD8:AD65">B8*10+D8*AL$14+E8*AL$15+F8*AL$16+G8*10+H8*9+I8*8+J8*7+K8*6+L8*5+N8*AL$21+O8*AL$22+P8*AL$23+Q8*AL$24+S8*10+T8*9+U8*8+V8*7+W8*6+X8*5+Y8*4+Z8*3+AA8*2+AB8</f>
        <v>37</v>
      </c>
      <c r="AE8" s="16">
        <v>11.05</v>
      </c>
      <c r="AF8" s="49">
        <f aca="true" t="shared" si="1" ref="AF8:AF65">IF(AD8-AE8&lt;0,0,AD8-AE8)</f>
        <v>25.95</v>
      </c>
      <c r="AG8" s="1"/>
      <c r="AH8" s="15">
        <f aca="true" t="shared" si="2" ref="AH8:AH65">SUM(B8:AC8)</f>
        <v>10</v>
      </c>
      <c r="AI8" s="1"/>
      <c r="AJ8" s="1"/>
    </row>
    <row r="9" spans="1:36" ht="15" customHeight="1">
      <c r="A9" s="55" t="s">
        <v>30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2</v>
      </c>
      <c r="T9" s="12">
        <v>1</v>
      </c>
      <c r="U9" s="12">
        <v>1</v>
      </c>
      <c r="V9" s="12">
        <v>1</v>
      </c>
      <c r="W9" s="12">
        <v>1</v>
      </c>
      <c r="X9" s="12"/>
      <c r="Y9" s="12">
        <v>1</v>
      </c>
      <c r="Z9" s="12">
        <v>1</v>
      </c>
      <c r="AA9" s="12"/>
      <c r="AB9" s="12">
        <v>1</v>
      </c>
      <c r="AC9" s="12">
        <v>1</v>
      </c>
      <c r="AD9" s="11">
        <f t="shared" si="0"/>
        <v>58</v>
      </c>
      <c r="AE9" s="16">
        <v>26.87</v>
      </c>
      <c r="AF9" s="49">
        <f t="shared" si="1"/>
        <v>31.13</v>
      </c>
      <c r="AG9" s="1"/>
      <c r="AH9" s="15">
        <f t="shared" si="2"/>
        <v>10</v>
      </c>
      <c r="AI9" s="1"/>
      <c r="AJ9" s="1"/>
    </row>
    <row r="10" spans="1:36" ht="15" customHeight="1">
      <c r="A10" s="55" t="s">
        <v>117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1</v>
      </c>
      <c r="T10" s="14">
        <v>3</v>
      </c>
      <c r="U10" s="14">
        <v>1</v>
      </c>
      <c r="V10" s="14">
        <v>2</v>
      </c>
      <c r="W10" s="14">
        <v>1</v>
      </c>
      <c r="X10" s="14">
        <v>1</v>
      </c>
      <c r="Y10" s="14"/>
      <c r="Z10" s="14">
        <v>1</v>
      </c>
      <c r="AA10" s="14"/>
      <c r="AB10" s="14"/>
      <c r="AC10" s="14"/>
      <c r="AD10" s="11">
        <f t="shared" si="0"/>
        <v>73</v>
      </c>
      <c r="AE10" s="17">
        <v>16.94</v>
      </c>
      <c r="AF10" s="49">
        <f t="shared" si="1"/>
        <v>56.06</v>
      </c>
      <c r="AG10" s="1"/>
      <c r="AH10" s="15">
        <f t="shared" si="2"/>
        <v>10</v>
      </c>
      <c r="AI10" s="1"/>
      <c r="AJ10" s="1"/>
    </row>
    <row r="11" spans="1:36" ht="15" customHeight="1">
      <c r="A11" s="55" t="s">
        <v>118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>
        <v>1</v>
      </c>
      <c r="U11" s="14">
        <v>2</v>
      </c>
      <c r="V11" s="14">
        <v>1</v>
      </c>
      <c r="W11" s="14">
        <v>2</v>
      </c>
      <c r="X11" s="14">
        <v>2</v>
      </c>
      <c r="Y11" s="14"/>
      <c r="Z11" s="14"/>
      <c r="AA11" s="14">
        <v>1</v>
      </c>
      <c r="AB11" s="14">
        <v>1</v>
      </c>
      <c r="AC11" s="14"/>
      <c r="AD11" s="11">
        <f t="shared" si="0"/>
        <v>57</v>
      </c>
      <c r="AE11" s="17">
        <v>23.04</v>
      </c>
      <c r="AF11" s="49">
        <f t="shared" si="1"/>
        <v>33.96</v>
      </c>
      <c r="AG11" s="1"/>
      <c r="AH11" s="15">
        <f t="shared" si="2"/>
        <v>10</v>
      </c>
      <c r="AI11" s="1"/>
      <c r="AJ11" s="1"/>
    </row>
    <row r="12" spans="1:38" ht="15" customHeight="1">
      <c r="A12" s="55" t="s">
        <v>119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1</v>
      </c>
      <c r="T12" s="14"/>
      <c r="U12" s="14">
        <v>3</v>
      </c>
      <c r="V12" s="14">
        <v>2</v>
      </c>
      <c r="W12" s="14">
        <v>1</v>
      </c>
      <c r="X12" s="14"/>
      <c r="Y12" s="14">
        <v>1</v>
      </c>
      <c r="Z12" s="14"/>
      <c r="AA12" s="14"/>
      <c r="AB12" s="14">
        <v>1</v>
      </c>
      <c r="AC12" s="14">
        <v>1</v>
      </c>
      <c r="AD12" s="11">
        <f t="shared" si="0"/>
        <v>59</v>
      </c>
      <c r="AE12" s="17">
        <v>15.51</v>
      </c>
      <c r="AF12" s="49">
        <f t="shared" si="1"/>
        <v>43.49</v>
      </c>
      <c r="AG12" s="1"/>
      <c r="AH12" s="15">
        <f t="shared" si="2"/>
        <v>10</v>
      </c>
      <c r="AI12" s="1"/>
      <c r="AJ12" s="1"/>
      <c r="AK12" s="143" t="s">
        <v>61</v>
      </c>
      <c r="AL12" s="143"/>
    </row>
    <row r="13" spans="1:38" ht="15" customHeight="1">
      <c r="A13" s="55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1</v>
      </c>
      <c r="T13" s="14"/>
      <c r="U13" s="14">
        <v>2</v>
      </c>
      <c r="V13" s="14">
        <v>3</v>
      </c>
      <c r="W13" s="14">
        <v>3</v>
      </c>
      <c r="X13" s="14"/>
      <c r="Y13" s="14"/>
      <c r="Z13" s="14">
        <v>1</v>
      </c>
      <c r="AA13" s="14"/>
      <c r="AB13" s="14"/>
      <c r="AC13" s="14"/>
      <c r="AD13" s="11">
        <f t="shared" si="0"/>
        <v>68</v>
      </c>
      <c r="AE13" s="17">
        <v>21.48</v>
      </c>
      <c r="AF13" s="49">
        <f t="shared" si="1"/>
        <v>46.519999999999996</v>
      </c>
      <c r="AG13" s="1"/>
      <c r="AH13" s="15">
        <f t="shared" si="2"/>
        <v>10</v>
      </c>
      <c r="AI13" s="1"/>
      <c r="AJ13" s="1"/>
      <c r="AK13" s="140" t="s">
        <v>70</v>
      </c>
      <c r="AL13" s="140"/>
    </row>
    <row r="14" spans="1:38" ht="15" customHeight="1">
      <c r="A14" s="55" t="s">
        <v>88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1</v>
      </c>
      <c r="U14" s="12">
        <v>3</v>
      </c>
      <c r="V14" s="12">
        <v>1</v>
      </c>
      <c r="W14" s="12"/>
      <c r="X14" s="12">
        <v>2</v>
      </c>
      <c r="Y14" s="12">
        <v>3</v>
      </c>
      <c r="Z14" s="12"/>
      <c r="AA14" s="12"/>
      <c r="AB14" s="12"/>
      <c r="AC14" s="12"/>
      <c r="AD14" s="11">
        <f t="shared" si="0"/>
        <v>62</v>
      </c>
      <c r="AE14" s="16">
        <v>16.66</v>
      </c>
      <c r="AF14" s="49">
        <f t="shared" si="1"/>
        <v>45.34</v>
      </c>
      <c r="AG14" s="1"/>
      <c r="AH14" s="15">
        <f t="shared" si="2"/>
        <v>10</v>
      </c>
      <c r="AI14" s="1"/>
      <c r="AJ14" s="1"/>
      <c r="AK14" s="77" t="s">
        <v>62</v>
      </c>
      <c r="AL14" s="67">
        <v>12</v>
      </c>
    </row>
    <row r="15" spans="1:38" ht="15" customHeight="1">
      <c r="A15" s="55" t="s">
        <v>91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>
        <v>1</v>
      </c>
      <c r="U15" s="12">
        <v>4</v>
      </c>
      <c r="V15" s="12">
        <v>3</v>
      </c>
      <c r="W15" s="12">
        <v>2</v>
      </c>
      <c r="X15" s="12"/>
      <c r="Y15" s="12"/>
      <c r="Z15" s="12"/>
      <c r="AA15" s="12"/>
      <c r="AB15" s="12"/>
      <c r="AC15" s="12"/>
      <c r="AD15" s="11">
        <f t="shared" si="0"/>
        <v>74</v>
      </c>
      <c r="AE15" s="16">
        <v>28.22</v>
      </c>
      <c r="AF15" s="49">
        <f t="shared" si="1"/>
        <v>45.78</v>
      </c>
      <c r="AG15" s="1"/>
      <c r="AH15" s="15">
        <f t="shared" si="2"/>
        <v>10</v>
      </c>
      <c r="AI15" s="1"/>
      <c r="AJ15" s="1"/>
      <c r="AK15" s="77" t="s">
        <v>63</v>
      </c>
      <c r="AL15" s="67">
        <v>10</v>
      </c>
    </row>
    <row r="16" spans="1:38" ht="15" customHeight="1">
      <c r="A16" s="55" t="s">
        <v>147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1</v>
      </c>
      <c r="T16" s="12">
        <v>2</v>
      </c>
      <c r="U16" s="12">
        <v>2</v>
      </c>
      <c r="V16" s="12">
        <v>3</v>
      </c>
      <c r="W16" s="12">
        <v>2</v>
      </c>
      <c r="X16" s="12"/>
      <c r="Y16" s="12"/>
      <c r="Z16" s="12"/>
      <c r="AA16" s="12"/>
      <c r="AB16" s="12"/>
      <c r="AC16" s="12"/>
      <c r="AD16" s="11">
        <f t="shared" si="0"/>
        <v>77</v>
      </c>
      <c r="AE16" s="16">
        <v>20.53</v>
      </c>
      <c r="AF16" s="49">
        <f t="shared" si="1"/>
        <v>56.47</v>
      </c>
      <c r="AG16" s="1"/>
      <c r="AH16" s="15">
        <f t="shared" si="2"/>
        <v>10</v>
      </c>
      <c r="AI16" s="1"/>
      <c r="AJ16" s="1"/>
      <c r="AK16" s="77" t="s">
        <v>64</v>
      </c>
      <c r="AL16" s="67">
        <v>8</v>
      </c>
    </row>
    <row r="17" spans="1:36" ht="15" customHeight="1">
      <c r="A17" s="55" t="s">
        <v>92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2</v>
      </c>
      <c r="V17" s="12"/>
      <c r="W17" s="12">
        <v>1</v>
      </c>
      <c r="X17" s="12"/>
      <c r="Y17" s="12">
        <v>1</v>
      </c>
      <c r="Z17" s="12">
        <v>1</v>
      </c>
      <c r="AA17" s="12">
        <v>1</v>
      </c>
      <c r="AB17" s="12">
        <v>1</v>
      </c>
      <c r="AC17" s="12">
        <v>3</v>
      </c>
      <c r="AD17" s="11">
        <f t="shared" si="0"/>
        <v>32</v>
      </c>
      <c r="AE17" s="16">
        <v>16.07</v>
      </c>
      <c r="AF17" s="49">
        <f t="shared" si="1"/>
        <v>15.93</v>
      </c>
      <c r="AG17" s="1"/>
      <c r="AH17" s="15">
        <f t="shared" si="2"/>
        <v>10</v>
      </c>
      <c r="AI17" s="1"/>
      <c r="AJ17" s="1"/>
    </row>
    <row r="18" spans="1:36" ht="15" customHeight="1">
      <c r="A18" s="55" t="s">
        <v>55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>
        <v>2</v>
      </c>
      <c r="U18" s="12">
        <v>4</v>
      </c>
      <c r="V18" s="12">
        <v>2</v>
      </c>
      <c r="W18" s="12"/>
      <c r="X18" s="12">
        <v>1</v>
      </c>
      <c r="Y18" s="12">
        <v>1</v>
      </c>
      <c r="Z18" s="12"/>
      <c r="AA18" s="12"/>
      <c r="AB18" s="12"/>
      <c r="AC18" s="12"/>
      <c r="AD18" s="11">
        <f t="shared" si="0"/>
        <v>73</v>
      </c>
      <c r="AE18" s="16">
        <v>18.32</v>
      </c>
      <c r="AF18" s="49">
        <f t="shared" si="1"/>
        <v>54.68</v>
      </c>
      <c r="AG18" s="1"/>
      <c r="AH18" s="15">
        <f t="shared" si="2"/>
        <v>10</v>
      </c>
      <c r="AI18" s="1"/>
      <c r="AJ18" s="1"/>
    </row>
    <row r="19" spans="1:38" ht="15" customHeight="1">
      <c r="A19" s="55" t="s">
        <v>94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v>1</v>
      </c>
      <c r="T19" s="14">
        <v>2</v>
      </c>
      <c r="U19" s="14">
        <v>2</v>
      </c>
      <c r="V19" s="14">
        <v>1</v>
      </c>
      <c r="W19" s="14">
        <v>1</v>
      </c>
      <c r="X19" s="14">
        <v>1</v>
      </c>
      <c r="Y19" s="14"/>
      <c r="Z19" s="14">
        <v>1</v>
      </c>
      <c r="AA19" s="14">
        <v>1</v>
      </c>
      <c r="AB19" s="14"/>
      <c r="AC19" s="14"/>
      <c r="AD19" s="11">
        <f t="shared" si="0"/>
        <v>67</v>
      </c>
      <c r="AE19" s="17">
        <v>23.57</v>
      </c>
      <c r="AF19" s="49">
        <f t="shared" si="1"/>
        <v>43.43</v>
      </c>
      <c r="AG19" s="1"/>
      <c r="AH19" s="15">
        <f t="shared" si="2"/>
        <v>10</v>
      </c>
      <c r="AI19" s="1"/>
      <c r="AJ19" s="1"/>
      <c r="AK19" s="143" t="s">
        <v>59</v>
      </c>
      <c r="AL19" s="143"/>
    </row>
    <row r="20" spans="1:38" ht="15" customHeight="1">
      <c r="A20" s="55" t="s">
        <v>144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1</v>
      </c>
      <c r="T20" s="14"/>
      <c r="U20" s="14">
        <v>1</v>
      </c>
      <c r="V20" s="14"/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14"/>
      <c r="AC20" s="14">
        <v>3</v>
      </c>
      <c r="AD20" s="11">
        <f t="shared" si="0"/>
        <v>38</v>
      </c>
      <c r="AE20" s="17">
        <v>17.1</v>
      </c>
      <c r="AF20" s="49">
        <f t="shared" si="1"/>
        <v>20.9</v>
      </c>
      <c r="AG20" s="1"/>
      <c r="AH20" s="15">
        <f t="shared" si="2"/>
        <v>10</v>
      </c>
      <c r="AI20" s="1"/>
      <c r="AJ20" s="1"/>
      <c r="AK20" s="140" t="s">
        <v>70</v>
      </c>
      <c r="AL20" s="140"/>
    </row>
    <row r="21" spans="1:38" ht="15" customHeight="1">
      <c r="A21" s="55" t="s">
        <v>152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>
        <v>1</v>
      </c>
      <c r="W21" s="14">
        <v>1</v>
      </c>
      <c r="X21" s="14">
        <v>2</v>
      </c>
      <c r="Y21" s="14">
        <v>1</v>
      </c>
      <c r="Z21" s="14">
        <v>1</v>
      </c>
      <c r="AA21" s="14">
        <v>2</v>
      </c>
      <c r="AB21" s="14"/>
      <c r="AC21" s="14">
        <v>2</v>
      </c>
      <c r="AD21" s="11">
        <f t="shared" si="0"/>
        <v>34</v>
      </c>
      <c r="AE21" s="17">
        <v>17.65</v>
      </c>
      <c r="AF21" s="49">
        <f t="shared" si="1"/>
        <v>16.35</v>
      </c>
      <c r="AG21" s="1"/>
      <c r="AH21" s="15">
        <f t="shared" si="2"/>
        <v>10</v>
      </c>
      <c r="AI21" s="1"/>
      <c r="AJ21" s="1"/>
      <c r="AK21" s="77" t="s">
        <v>62</v>
      </c>
      <c r="AL21" s="67">
        <v>11</v>
      </c>
    </row>
    <row r="22" spans="1:38" ht="15" customHeight="1">
      <c r="A22" s="55" t="s">
        <v>96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1</v>
      </c>
      <c r="T22" s="14"/>
      <c r="U22" s="14"/>
      <c r="V22" s="14">
        <v>1</v>
      </c>
      <c r="W22" s="14">
        <v>1</v>
      </c>
      <c r="X22" s="14"/>
      <c r="Y22" s="14"/>
      <c r="Z22" s="14">
        <v>1</v>
      </c>
      <c r="AA22" s="14">
        <v>1</v>
      </c>
      <c r="AB22" s="14">
        <v>3</v>
      </c>
      <c r="AC22" s="14">
        <v>2</v>
      </c>
      <c r="AD22" s="11">
        <f t="shared" si="0"/>
        <v>31</v>
      </c>
      <c r="AE22" s="17">
        <v>19.66</v>
      </c>
      <c r="AF22" s="49">
        <f t="shared" si="1"/>
        <v>11.34</v>
      </c>
      <c r="AG22" s="1"/>
      <c r="AH22" s="15">
        <f t="shared" si="2"/>
        <v>10</v>
      </c>
      <c r="AI22" s="1"/>
      <c r="AJ22" s="1"/>
      <c r="AK22" s="77" t="s">
        <v>63</v>
      </c>
      <c r="AL22" s="67">
        <v>10</v>
      </c>
    </row>
    <row r="23" spans="1:38" ht="15" customHeight="1">
      <c r="A23" s="55" t="s">
        <v>120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>
        <v>1</v>
      </c>
      <c r="U23" s="14">
        <v>1</v>
      </c>
      <c r="V23" s="14"/>
      <c r="W23" s="14">
        <v>2</v>
      </c>
      <c r="X23" s="14">
        <v>1</v>
      </c>
      <c r="Y23" s="14">
        <v>2</v>
      </c>
      <c r="Z23" s="14">
        <v>1</v>
      </c>
      <c r="AA23" s="14"/>
      <c r="AB23" s="14"/>
      <c r="AC23" s="14">
        <v>2</v>
      </c>
      <c r="AD23" s="11">
        <f t="shared" si="0"/>
        <v>45</v>
      </c>
      <c r="AE23" s="17">
        <v>16.9</v>
      </c>
      <c r="AF23" s="49">
        <f t="shared" si="1"/>
        <v>28.1</v>
      </c>
      <c r="AG23" s="1"/>
      <c r="AH23" s="15">
        <f t="shared" si="2"/>
        <v>10</v>
      </c>
      <c r="AI23" s="1"/>
      <c r="AJ23" s="1"/>
      <c r="AK23" s="77" t="s">
        <v>64</v>
      </c>
      <c r="AL23" s="67">
        <v>9</v>
      </c>
    </row>
    <row r="24" spans="1:38" ht="15" customHeight="1">
      <c r="A24" s="55" t="s">
        <v>39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1</v>
      </c>
      <c r="T24" s="14">
        <v>2</v>
      </c>
      <c r="U24" s="14"/>
      <c r="V24" s="14">
        <v>2</v>
      </c>
      <c r="W24" s="14">
        <v>2</v>
      </c>
      <c r="X24" s="14">
        <v>1</v>
      </c>
      <c r="Y24" s="14"/>
      <c r="Z24" s="14"/>
      <c r="AA24" s="14">
        <v>1</v>
      </c>
      <c r="AB24" s="14">
        <v>1</v>
      </c>
      <c r="AC24" s="14"/>
      <c r="AD24" s="11">
        <f t="shared" si="0"/>
        <v>62</v>
      </c>
      <c r="AE24" s="17">
        <v>18.08</v>
      </c>
      <c r="AF24" s="49">
        <f t="shared" si="1"/>
        <v>43.92</v>
      </c>
      <c r="AG24" s="1"/>
      <c r="AH24" s="15">
        <f t="shared" si="2"/>
        <v>10</v>
      </c>
      <c r="AI24" s="1"/>
      <c r="AJ24" s="1"/>
      <c r="AK24" s="77" t="s">
        <v>65</v>
      </c>
      <c r="AL24" s="67">
        <v>8</v>
      </c>
    </row>
    <row r="25" spans="1:36" ht="15" customHeight="1">
      <c r="A25" s="55" t="s">
        <v>98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>
        <v>1</v>
      </c>
      <c r="X25" s="14">
        <v>1</v>
      </c>
      <c r="Y25" s="14">
        <v>2</v>
      </c>
      <c r="Z25" s="14">
        <v>2</v>
      </c>
      <c r="AA25" s="14"/>
      <c r="AB25" s="14">
        <v>2</v>
      </c>
      <c r="AC25" s="14">
        <v>2</v>
      </c>
      <c r="AD25" s="11">
        <f t="shared" si="0"/>
        <v>27</v>
      </c>
      <c r="AE25" s="17">
        <v>21.84</v>
      </c>
      <c r="AF25" s="49">
        <f t="shared" si="1"/>
        <v>5.16</v>
      </c>
      <c r="AG25" s="1"/>
      <c r="AH25" s="15">
        <f t="shared" si="2"/>
        <v>10</v>
      </c>
      <c r="AI25" s="1"/>
      <c r="AJ25" s="1"/>
    </row>
    <row r="26" spans="1:36" ht="15" customHeight="1">
      <c r="A26" s="55" t="s">
        <v>148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4"/>
      <c r="U26" s="14">
        <v>2</v>
      </c>
      <c r="V26" s="14">
        <v>1</v>
      </c>
      <c r="W26" s="14"/>
      <c r="X26" s="14">
        <v>1</v>
      </c>
      <c r="Y26" s="14"/>
      <c r="Z26" s="14">
        <v>1</v>
      </c>
      <c r="AA26" s="14"/>
      <c r="AB26" s="14"/>
      <c r="AC26" s="14">
        <v>4</v>
      </c>
      <c r="AD26" s="11">
        <f t="shared" si="0"/>
        <v>41</v>
      </c>
      <c r="AE26" s="17">
        <v>23.56</v>
      </c>
      <c r="AF26" s="49">
        <f t="shared" si="1"/>
        <v>17.44</v>
      </c>
      <c r="AG26" s="1"/>
      <c r="AH26" s="15">
        <f t="shared" si="2"/>
        <v>10</v>
      </c>
      <c r="AI26" s="1"/>
      <c r="AJ26" s="1"/>
    </row>
    <row r="27" spans="1:36" ht="15" customHeight="1">
      <c r="A27" s="55" t="s">
        <v>99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>
        <v>2</v>
      </c>
      <c r="V27" s="14">
        <v>1</v>
      </c>
      <c r="W27" s="14">
        <v>2</v>
      </c>
      <c r="X27" s="14"/>
      <c r="Y27" s="14">
        <v>1</v>
      </c>
      <c r="Z27" s="14">
        <v>1</v>
      </c>
      <c r="AA27" s="14">
        <v>1</v>
      </c>
      <c r="AB27" s="14">
        <v>2</v>
      </c>
      <c r="AC27" s="14"/>
      <c r="AD27" s="11">
        <f t="shared" si="0"/>
        <v>46</v>
      </c>
      <c r="AE27" s="17">
        <v>15.12</v>
      </c>
      <c r="AF27" s="49">
        <f t="shared" si="1"/>
        <v>30.880000000000003</v>
      </c>
      <c r="AG27" s="1"/>
      <c r="AH27" s="15">
        <f t="shared" si="2"/>
        <v>10</v>
      </c>
      <c r="AI27" s="1"/>
      <c r="AJ27" s="1"/>
    </row>
    <row r="28" spans="1:36" ht="15" customHeight="1">
      <c r="A28" s="55" t="s">
        <v>101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>
        <v>1</v>
      </c>
      <c r="W28" s="14">
        <v>3</v>
      </c>
      <c r="X28" s="14">
        <v>2</v>
      </c>
      <c r="Y28" s="14">
        <v>2</v>
      </c>
      <c r="Z28" s="14"/>
      <c r="AA28" s="14">
        <v>1</v>
      </c>
      <c r="AB28" s="14">
        <v>1</v>
      </c>
      <c r="AC28" s="14"/>
      <c r="AD28" s="11">
        <f t="shared" si="0"/>
        <v>46</v>
      </c>
      <c r="AE28" s="17">
        <v>17.78</v>
      </c>
      <c r="AF28" s="49">
        <f t="shared" si="1"/>
        <v>28.22</v>
      </c>
      <c r="AG28" s="1"/>
      <c r="AH28" s="15">
        <f t="shared" si="2"/>
        <v>10</v>
      </c>
      <c r="AI28" s="1"/>
      <c r="AJ28" s="1"/>
    </row>
    <row r="29" spans="1:36" ht="15" customHeight="1">
      <c r="A29" s="55" t="s">
        <v>153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1</v>
      </c>
      <c r="T29" s="14">
        <v>2</v>
      </c>
      <c r="U29" s="14">
        <v>3</v>
      </c>
      <c r="V29" s="14"/>
      <c r="W29" s="14">
        <v>3</v>
      </c>
      <c r="X29" s="14">
        <v>1</v>
      </c>
      <c r="Y29" s="14"/>
      <c r="Z29" s="14"/>
      <c r="AA29" s="14"/>
      <c r="AB29" s="14"/>
      <c r="AC29" s="14"/>
      <c r="AD29" s="11">
        <f t="shared" si="0"/>
        <v>75</v>
      </c>
      <c r="AE29" s="17">
        <v>21.77</v>
      </c>
      <c r="AF29" s="49">
        <f t="shared" si="1"/>
        <v>53.230000000000004</v>
      </c>
      <c r="AG29" s="1"/>
      <c r="AH29" s="15">
        <f t="shared" si="2"/>
        <v>10</v>
      </c>
      <c r="AI29" s="1"/>
      <c r="AJ29" s="1"/>
    </row>
    <row r="30" spans="1:36" ht="15" customHeight="1">
      <c r="A30" s="55" t="s">
        <v>146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>
        <v>2</v>
      </c>
      <c r="X30" s="14"/>
      <c r="Y30" s="14">
        <v>1</v>
      </c>
      <c r="Z30" s="14">
        <v>1</v>
      </c>
      <c r="AA30" s="14">
        <v>2</v>
      </c>
      <c r="AB30" s="14">
        <v>1</v>
      </c>
      <c r="AC30" s="14">
        <v>3</v>
      </c>
      <c r="AD30" s="11">
        <f t="shared" si="0"/>
        <v>24</v>
      </c>
      <c r="AE30" s="17">
        <v>16.73</v>
      </c>
      <c r="AF30" s="49">
        <f t="shared" si="1"/>
        <v>7.27</v>
      </c>
      <c r="AG30" s="1"/>
      <c r="AH30" s="15">
        <f t="shared" si="2"/>
        <v>10</v>
      </c>
      <c r="AI30" s="1"/>
      <c r="AJ30" s="1"/>
    </row>
    <row r="31" spans="1:36" ht="15" customHeight="1">
      <c r="A31" s="55" t="s">
        <v>155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1</v>
      </c>
      <c r="T31" s="14">
        <v>1</v>
      </c>
      <c r="U31" s="14">
        <v>4</v>
      </c>
      <c r="V31" s="14">
        <v>1</v>
      </c>
      <c r="W31" s="14">
        <v>1</v>
      </c>
      <c r="X31" s="14"/>
      <c r="Y31" s="14">
        <v>2</v>
      </c>
      <c r="Z31" s="14"/>
      <c r="AA31" s="14"/>
      <c r="AB31" s="14"/>
      <c r="AC31" s="14"/>
      <c r="AD31" s="11">
        <f t="shared" si="0"/>
        <v>72</v>
      </c>
      <c r="AE31" s="17">
        <v>17.41</v>
      </c>
      <c r="AF31" s="49">
        <f t="shared" si="1"/>
        <v>54.59</v>
      </c>
      <c r="AG31" s="1"/>
      <c r="AH31" s="15">
        <f t="shared" si="2"/>
        <v>10</v>
      </c>
      <c r="AI31" s="1"/>
      <c r="AJ31" s="1"/>
    </row>
    <row r="32" spans="1:36" ht="15" customHeight="1">
      <c r="A32" s="55" t="s">
        <v>103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1</v>
      </c>
      <c r="T32" s="14">
        <v>1</v>
      </c>
      <c r="U32" s="14">
        <v>1</v>
      </c>
      <c r="V32" s="14"/>
      <c r="W32" s="14">
        <v>2</v>
      </c>
      <c r="X32" s="14"/>
      <c r="Y32" s="14">
        <v>2</v>
      </c>
      <c r="Z32" s="14">
        <v>2</v>
      </c>
      <c r="AA32" s="14"/>
      <c r="AB32" s="14">
        <v>1</v>
      </c>
      <c r="AC32" s="14"/>
      <c r="AD32" s="11">
        <f t="shared" si="0"/>
        <v>54</v>
      </c>
      <c r="AE32" s="17">
        <v>15.74</v>
      </c>
      <c r="AF32" s="49">
        <f t="shared" si="1"/>
        <v>38.26</v>
      </c>
      <c r="AG32" s="1"/>
      <c r="AH32" s="15">
        <f t="shared" si="2"/>
        <v>10</v>
      </c>
      <c r="AI32" s="1"/>
      <c r="AJ32" s="1"/>
    </row>
    <row r="33" spans="1:36" ht="15" customHeight="1">
      <c r="A33" s="55" t="s">
        <v>123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v>1</v>
      </c>
      <c r="T33" s="14"/>
      <c r="U33" s="14">
        <v>2</v>
      </c>
      <c r="V33" s="14">
        <v>4</v>
      </c>
      <c r="W33" s="14">
        <v>1</v>
      </c>
      <c r="X33" s="14">
        <v>1</v>
      </c>
      <c r="Y33" s="14"/>
      <c r="Z33" s="14"/>
      <c r="AA33" s="14"/>
      <c r="AB33" s="14">
        <v>1</v>
      </c>
      <c r="AC33" s="14"/>
      <c r="AD33" s="11">
        <f t="shared" si="0"/>
        <v>66</v>
      </c>
      <c r="AE33" s="17">
        <v>18.27</v>
      </c>
      <c r="AF33" s="49">
        <f t="shared" si="1"/>
        <v>47.730000000000004</v>
      </c>
      <c r="AG33" s="1"/>
      <c r="AH33" s="15">
        <f t="shared" si="2"/>
        <v>10</v>
      </c>
      <c r="AI33" s="1"/>
      <c r="AJ33" s="1"/>
    </row>
    <row r="34" spans="1:36" ht="15" customHeight="1">
      <c r="A34" s="55" t="s">
        <v>105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>
        <v>4</v>
      </c>
      <c r="U34" s="14">
        <v>2</v>
      </c>
      <c r="V34" s="14">
        <v>2</v>
      </c>
      <c r="W34" s="14">
        <v>1</v>
      </c>
      <c r="X34" s="14"/>
      <c r="Y34" s="14"/>
      <c r="Z34" s="14"/>
      <c r="AA34" s="14">
        <v>1</v>
      </c>
      <c r="AB34" s="14"/>
      <c r="AC34" s="14"/>
      <c r="AD34" s="11">
        <f t="shared" si="0"/>
        <v>74</v>
      </c>
      <c r="AE34" s="17">
        <v>15.15</v>
      </c>
      <c r="AF34" s="49">
        <f t="shared" si="1"/>
        <v>58.85</v>
      </c>
      <c r="AG34" s="1"/>
      <c r="AH34" s="15">
        <f t="shared" si="2"/>
        <v>10</v>
      </c>
      <c r="AI34" s="1"/>
      <c r="AJ34" s="1"/>
    </row>
    <row r="35" spans="1:36" ht="15" customHeight="1">
      <c r="A35" s="55" t="s">
        <v>107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>
        <v>1</v>
      </c>
      <c r="V35" s="14">
        <v>3</v>
      </c>
      <c r="W35" s="14">
        <v>2</v>
      </c>
      <c r="X35" s="14"/>
      <c r="Y35" s="14"/>
      <c r="Z35" s="14">
        <v>1</v>
      </c>
      <c r="AA35" s="14"/>
      <c r="AB35" s="14"/>
      <c r="AC35" s="14">
        <v>3</v>
      </c>
      <c r="AD35" s="11">
        <f t="shared" si="0"/>
        <v>44</v>
      </c>
      <c r="AE35" s="17">
        <v>15.72</v>
      </c>
      <c r="AF35" s="49">
        <f t="shared" si="1"/>
        <v>28.28</v>
      </c>
      <c r="AG35" s="1"/>
      <c r="AH35" s="15">
        <f t="shared" si="2"/>
        <v>10</v>
      </c>
      <c r="AI35" s="1"/>
      <c r="AJ35" s="1"/>
    </row>
    <row r="36" spans="1:36" ht="15" customHeight="1">
      <c r="A36" s="55" t="s">
        <v>109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1</v>
      </c>
      <c r="T36" s="14"/>
      <c r="U36" s="14">
        <v>2</v>
      </c>
      <c r="V36" s="14">
        <v>1</v>
      </c>
      <c r="W36" s="14">
        <v>1</v>
      </c>
      <c r="X36" s="14"/>
      <c r="Y36" s="14">
        <v>1</v>
      </c>
      <c r="Z36" s="14">
        <v>2</v>
      </c>
      <c r="AA36" s="14">
        <v>1</v>
      </c>
      <c r="AB36" s="14"/>
      <c r="AC36" s="14">
        <v>1</v>
      </c>
      <c r="AD36" s="11">
        <f t="shared" si="0"/>
        <v>51</v>
      </c>
      <c r="AE36" s="17">
        <v>20.29</v>
      </c>
      <c r="AF36" s="49">
        <f t="shared" si="1"/>
        <v>30.71</v>
      </c>
      <c r="AG36" s="1"/>
      <c r="AH36" s="15">
        <f t="shared" si="2"/>
        <v>10</v>
      </c>
      <c r="AI36" s="1"/>
      <c r="AJ36" s="1"/>
    </row>
    <row r="37" spans="1:36" ht="15" customHeight="1">
      <c r="A37" s="55" t="s">
        <v>131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>
        <v>3</v>
      </c>
      <c r="W37" s="14">
        <v>1</v>
      </c>
      <c r="X37" s="14">
        <v>2</v>
      </c>
      <c r="Y37" s="14">
        <v>1</v>
      </c>
      <c r="Z37" s="14">
        <v>1</v>
      </c>
      <c r="AA37" s="14">
        <v>1</v>
      </c>
      <c r="AB37" s="14">
        <v>1</v>
      </c>
      <c r="AC37" s="14"/>
      <c r="AD37" s="11">
        <f t="shared" si="0"/>
        <v>47</v>
      </c>
      <c r="AE37" s="17">
        <v>18.07</v>
      </c>
      <c r="AF37" s="49">
        <f t="shared" si="1"/>
        <v>28.93</v>
      </c>
      <c r="AG37" s="1"/>
      <c r="AH37" s="15">
        <f t="shared" si="2"/>
        <v>10</v>
      </c>
      <c r="AI37" s="1"/>
      <c r="AJ37" s="1"/>
    </row>
    <row r="38" spans="1:36" ht="15" customHeight="1">
      <c r="A38" s="55" t="s">
        <v>134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14">
        <v>3</v>
      </c>
      <c r="W38" s="14">
        <v>3</v>
      </c>
      <c r="X38" s="14">
        <v>2</v>
      </c>
      <c r="Y38" s="14"/>
      <c r="Z38" s="14">
        <v>1</v>
      </c>
      <c r="AA38" s="14"/>
      <c r="AB38" s="14"/>
      <c r="AC38" s="14"/>
      <c r="AD38" s="11">
        <f t="shared" si="0"/>
        <v>60</v>
      </c>
      <c r="AE38" s="17">
        <v>14.17</v>
      </c>
      <c r="AF38" s="49">
        <f t="shared" si="1"/>
        <v>45.83</v>
      </c>
      <c r="AG38" s="1"/>
      <c r="AH38" s="15">
        <f t="shared" si="2"/>
        <v>10</v>
      </c>
      <c r="AI38" s="1"/>
      <c r="AJ38" s="1"/>
    </row>
    <row r="39" spans="1:36" ht="15" customHeight="1">
      <c r="A39" s="55" t="s">
        <v>135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>
        <v>3</v>
      </c>
      <c r="T39" s="14">
        <v>1</v>
      </c>
      <c r="U39" s="14">
        <v>3</v>
      </c>
      <c r="V39" s="14"/>
      <c r="W39" s="14">
        <v>2</v>
      </c>
      <c r="X39" s="14">
        <v>1</v>
      </c>
      <c r="Y39" s="14"/>
      <c r="Z39" s="14"/>
      <c r="AA39" s="14"/>
      <c r="AB39" s="14"/>
      <c r="AC39" s="14"/>
      <c r="AD39" s="11">
        <f t="shared" si="0"/>
        <v>80</v>
      </c>
      <c r="AE39" s="17">
        <v>30.29</v>
      </c>
      <c r="AF39" s="49">
        <f t="shared" si="1"/>
        <v>49.71</v>
      </c>
      <c r="AG39" s="1"/>
      <c r="AH39" s="15">
        <f t="shared" si="2"/>
        <v>10</v>
      </c>
      <c r="AI39" s="1"/>
      <c r="AJ39" s="1"/>
    </row>
    <row r="40" spans="1:36" ht="15" customHeight="1">
      <c r="A40" s="55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2</v>
      </c>
      <c r="T40" s="14">
        <v>1</v>
      </c>
      <c r="U40" s="14">
        <v>3</v>
      </c>
      <c r="V40" s="14"/>
      <c r="W40" s="14">
        <v>1</v>
      </c>
      <c r="X40" s="14"/>
      <c r="Y40" s="14">
        <v>2</v>
      </c>
      <c r="Z40" s="14">
        <v>1</v>
      </c>
      <c r="AA40" s="14"/>
      <c r="AB40" s="14"/>
      <c r="AC40" s="14"/>
      <c r="AD40" s="11">
        <f t="shared" si="0"/>
        <v>70</v>
      </c>
      <c r="AE40" s="17">
        <v>12.03</v>
      </c>
      <c r="AF40" s="49">
        <f t="shared" si="1"/>
        <v>57.97</v>
      </c>
      <c r="AG40" s="1"/>
      <c r="AH40" s="15">
        <f t="shared" si="2"/>
        <v>10</v>
      </c>
      <c r="AI40" s="1"/>
      <c r="AJ40" s="1"/>
    </row>
    <row r="41" spans="1:36" ht="15" customHeight="1">
      <c r="A41" s="55" t="s">
        <v>78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>
        <v>4</v>
      </c>
      <c r="U41" s="14">
        <v>2</v>
      </c>
      <c r="V41" s="14">
        <v>1</v>
      </c>
      <c r="W41" s="14"/>
      <c r="X41" s="14"/>
      <c r="Y41" s="14">
        <v>1</v>
      </c>
      <c r="Z41" s="14">
        <v>1</v>
      </c>
      <c r="AA41" s="14"/>
      <c r="AB41" s="14"/>
      <c r="AC41" s="14">
        <v>1</v>
      </c>
      <c r="AD41" s="11">
        <f t="shared" si="0"/>
        <v>66</v>
      </c>
      <c r="AE41" s="17">
        <v>16.49</v>
      </c>
      <c r="AF41" s="49">
        <f t="shared" si="1"/>
        <v>49.510000000000005</v>
      </c>
      <c r="AG41" s="1"/>
      <c r="AH41" s="15">
        <f t="shared" si="2"/>
        <v>10</v>
      </c>
      <c r="AI41" s="1"/>
      <c r="AJ41" s="1"/>
    </row>
    <row r="42" spans="1:36" ht="15" customHeight="1">
      <c r="A42" s="55" t="s">
        <v>112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>
        <v>1</v>
      </c>
      <c r="U42" s="14">
        <v>2</v>
      </c>
      <c r="V42" s="14"/>
      <c r="W42" s="14"/>
      <c r="X42" s="14"/>
      <c r="Y42" s="14"/>
      <c r="Z42" s="14">
        <v>3</v>
      </c>
      <c r="AA42" s="14">
        <v>1</v>
      </c>
      <c r="AB42" s="14"/>
      <c r="AC42" s="14">
        <v>3</v>
      </c>
      <c r="AD42" s="11">
        <f t="shared" si="0"/>
        <v>36</v>
      </c>
      <c r="AE42" s="17">
        <v>17.31</v>
      </c>
      <c r="AF42" s="49">
        <f t="shared" si="1"/>
        <v>18.69</v>
      </c>
      <c r="AG42" s="1"/>
      <c r="AH42" s="15">
        <f t="shared" si="2"/>
        <v>10</v>
      </c>
      <c r="AI42" s="1"/>
      <c r="AJ42" s="1"/>
    </row>
    <row r="43" spans="1:34" ht="15" customHeight="1">
      <c r="A43" s="55" t="s">
        <v>151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>
        <v>1</v>
      </c>
      <c r="T43" s="14">
        <v>1</v>
      </c>
      <c r="U43" s="14">
        <v>3</v>
      </c>
      <c r="V43" s="14">
        <v>1</v>
      </c>
      <c r="W43" s="14">
        <v>3</v>
      </c>
      <c r="X43" s="14">
        <v>1</v>
      </c>
      <c r="Y43" s="14"/>
      <c r="Z43" s="14"/>
      <c r="AA43" s="14"/>
      <c r="AB43" s="14"/>
      <c r="AC43" s="14"/>
      <c r="AD43" s="11">
        <f t="shared" si="0"/>
        <v>73</v>
      </c>
      <c r="AE43" s="17">
        <v>15.37</v>
      </c>
      <c r="AF43" s="49">
        <f t="shared" si="1"/>
        <v>57.63</v>
      </c>
      <c r="AH43" s="15">
        <f t="shared" si="2"/>
        <v>10</v>
      </c>
    </row>
    <row r="44" spans="1:34" ht="15" customHeight="1">
      <c r="A44" s="55" t="s">
        <v>114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14">
        <v>2</v>
      </c>
      <c r="W44" s="14">
        <v>2</v>
      </c>
      <c r="X44" s="14">
        <v>2</v>
      </c>
      <c r="Y44" s="14"/>
      <c r="Z44" s="14"/>
      <c r="AA44" s="14">
        <v>1</v>
      </c>
      <c r="AB44" s="14">
        <v>1</v>
      </c>
      <c r="AC44" s="14">
        <v>1</v>
      </c>
      <c r="AD44" s="11">
        <f t="shared" si="0"/>
        <v>47</v>
      </c>
      <c r="AE44" s="17">
        <v>13.19</v>
      </c>
      <c r="AF44" s="49">
        <f t="shared" si="1"/>
        <v>33.81</v>
      </c>
      <c r="AH44" s="15">
        <f t="shared" si="2"/>
        <v>10</v>
      </c>
    </row>
    <row r="45" spans="1:34" ht="15" customHeight="1">
      <c r="A45" s="55" t="s">
        <v>126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>
        <v>2</v>
      </c>
      <c r="U45" s="14"/>
      <c r="V45" s="14">
        <v>2</v>
      </c>
      <c r="W45" s="14">
        <v>1</v>
      </c>
      <c r="X45" s="14">
        <v>2</v>
      </c>
      <c r="Y45" s="14"/>
      <c r="Z45" s="14"/>
      <c r="AA45" s="14">
        <v>1</v>
      </c>
      <c r="AB45" s="14"/>
      <c r="AC45" s="14">
        <v>2</v>
      </c>
      <c r="AD45" s="11">
        <f t="shared" si="0"/>
        <v>50</v>
      </c>
      <c r="AE45" s="17">
        <v>19.37</v>
      </c>
      <c r="AF45" s="49">
        <f t="shared" si="1"/>
        <v>30.63</v>
      </c>
      <c r="AH45" s="15">
        <f t="shared" si="2"/>
        <v>10</v>
      </c>
    </row>
    <row r="46" spans="1:34" ht="15" customHeight="1">
      <c r="A46" s="55" t="s">
        <v>127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v>2</v>
      </c>
      <c r="T46" s="14">
        <v>1</v>
      </c>
      <c r="U46" s="14">
        <v>3</v>
      </c>
      <c r="V46" s="14">
        <v>2</v>
      </c>
      <c r="W46" s="14"/>
      <c r="X46" s="14">
        <v>1</v>
      </c>
      <c r="Y46" s="14">
        <v>1</v>
      </c>
      <c r="Z46" s="14"/>
      <c r="AA46" s="14"/>
      <c r="AB46" s="14"/>
      <c r="AC46" s="14"/>
      <c r="AD46" s="11">
        <f t="shared" si="0"/>
        <v>76</v>
      </c>
      <c r="AE46" s="17">
        <v>25.66</v>
      </c>
      <c r="AF46" s="49">
        <f t="shared" si="1"/>
        <v>50.34</v>
      </c>
      <c r="AH46" s="15">
        <f t="shared" si="2"/>
        <v>10</v>
      </c>
    </row>
    <row r="47" spans="1:34" ht="15" customHeight="1">
      <c r="A47" s="55" t="s">
        <v>136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>
        <v>3</v>
      </c>
      <c r="T47" s="14"/>
      <c r="U47" s="14">
        <v>2</v>
      </c>
      <c r="V47" s="14"/>
      <c r="W47" s="14">
        <v>2</v>
      </c>
      <c r="X47" s="14">
        <v>1</v>
      </c>
      <c r="Y47" s="14"/>
      <c r="Z47" s="14">
        <v>1</v>
      </c>
      <c r="AA47" s="14"/>
      <c r="AB47" s="14"/>
      <c r="AC47" s="14">
        <v>1</v>
      </c>
      <c r="AD47" s="11">
        <f t="shared" si="0"/>
        <v>66</v>
      </c>
      <c r="AE47" s="17">
        <v>25.43</v>
      </c>
      <c r="AF47" s="49">
        <f t="shared" si="1"/>
        <v>40.57</v>
      </c>
      <c r="AH47" s="15">
        <f t="shared" si="2"/>
        <v>10</v>
      </c>
    </row>
    <row r="48" spans="1:34" ht="15" customHeight="1">
      <c r="A48" s="55" t="s">
        <v>49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v>2</v>
      </c>
      <c r="T48" s="14">
        <v>2</v>
      </c>
      <c r="U48" s="14">
        <v>2</v>
      </c>
      <c r="V48" s="14">
        <v>1</v>
      </c>
      <c r="W48" s="14">
        <v>1</v>
      </c>
      <c r="X48" s="14">
        <v>1</v>
      </c>
      <c r="Y48" s="14"/>
      <c r="Z48" s="14">
        <v>1</v>
      </c>
      <c r="AA48" s="14"/>
      <c r="AB48" s="14"/>
      <c r="AC48" s="14"/>
      <c r="AD48" s="11">
        <f t="shared" si="0"/>
        <v>75</v>
      </c>
      <c r="AE48" s="17">
        <v>16.34</v>
      </c>
      <c r="AF48" s="49">
        <f t="shared" si="1"/>
        <v>58.66</v>
      </c>
      <c r="AH48" s="15">
        <f t="shared" si="2"/>
        <v>10</v>
      </c>
    </row>
    <row r="49" spans="1:34" ht="15">
      <c r="A49" s="33" t="s">
        <v>115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>
        <v>1</v>
      </c>
      <c r="U49" s="14">
        <v>2</v>
      </c>
      <c r="V49" s="14">
        <v>1</v>
      </c>
      <c r="W49" s="14">
        <v>1</v>
      </c>
      <c r="X49" s="14"/>
      <c r="Y49" s="14">
        <v>2</v>
      </c>
      <c r="Z49" s="14"/>
      <c r="AA49" s="14">
        <v>1</v>
      </c>
      <c r="AB49" s="14"/>
      <c r="AC49" s="14">
        <v>2</v>
      </c>
      <c r="AD49" s="11">
        <f t="shared" si="0"/>
        <v>48</v>
      </c>
      <c r="AE49" s="17">
        <v>20.46</v>
      </c>
      <c r="AF49" s="49">
        <f t="shared" si="1"/>
        <v>27.54</v>
      </c>
      <c r="AH49" s="15">
        <f t="shared" si="2"/>
        <v>10</v>
      </c>
    </row>
    <row r="50" spans="1:34" ht="15">
      <c r="A50" s="33" t="s">
        <v>132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>
        <v>1</v>
      </c>
      <c r="T50" s="14">
        <v>2</v>
      </c>
      <c r="U50" s="14">
        <v>1</v>
      </c>
      <c r="V50" s="14"/>
      <c r="W50" s="14"/>
      <c r="X50" s="14"/>
      <c r="Y50" s="14">
        <v>2</v>
      </c>
      <c r="Z50" s="14">
        <v>2</v>
      </c>
      <c r="AA50" s="14"/>
      <c r="AB50" s="14"/>
      <c r="AC50" s="14">
        <v>2</v>
      </c>
      <c r="AD50" s="11">
        <f t="shared" si="0"/>
        <v>50</v>
      </c>
      <c r="AE50" s="17">
        <v>16.25</v>
      </c>
      <c r="AF50" s="49">
        <f t="shared" si="1"/>
        <v>33.75</v>
      </c>
      <c r="AH50" s="15">
        <f t="shared" si="2"/>
        <v>10</v>
      </c>
    </row>
    <row r="51" spans="1:34" ht="15">
      <c r="A51" s="33" t="s">
        <v>51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>
        <v>2</v>
      </c>
      <c r="W51" s="14">
        <v>1</v>
      </c>
      <c r="X51" s="14">
        <v>1</v>
      </c>
      <c r="Y51" s="14">
        <v>2</v>
      </c>
      <c r="Z51" s="14">
        <v>3</v>
      </c>
      <c r="AA51" s="14">
        <v>1</v>
      </c>
      <c r="AB51" s="14"/>
      <c r="AC51" s="14"/>
      <c r="AD51" s="11">
        <f t="shared" si="0"/>
        <v>44</v>
      </c>
      <c r="AE51" s="17">
        <v>15.41</v>
      </c>
      <c r="AF51" s="49">
        <f t="shared" si="1"/>
        <v>28.59</v>
      </c>
      <c r="AH51" s="15">
        <f t="shared" si="2"/>
        <v>10</v>
      </c>
    </row>
    <row r="52" spans="1:34" ht="15">
      <c r="A52" s="33" t="s">
        <v>53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>
        <v>2</v>
      </c>
      <c r="T52" s="14"/>
      <c r="U52" s="14">
        <v>1</v>
      </c>
      <c r="V52" s="14"/>
      <c r="W52" s="14">
        <v>3</v>
      </c>
      <c r="X52" s="14">
        <v>2</v>
      </c>
      <c r="Y52" s="14"/>
      <c r="Z52" s="14">
        <v>1</v>
      </c>
      <c r="AA52" s="14">
        <v>1</v>
      </c>
      <c r="AB52" s="14"/>
      <c r="AC52" s="14"/>
      <c r="AD52" s="11">
        <f t="shared" si="0"/>
        <v>61</v>
      </c>
      <c r="AE52" s="17">
        <v>22.28</v>
      </c>
      <c r="AF52" s="49">
        <f t="shared" si="1"/>
        <v>38.72</v>
      </c>
      <c r="AH52" s="15">
        <f t="shared" si="2"/>
        <v>10</v>
      </c>
    </row>
    <row r="53" spans="1:34" ht="15">
      <c r="A53" s="33" t="s">
        <v>154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>
        <v>3</v>
      </c>
      <c r="U53" s="14">
        <v>1</v>
      </c>
      <c r="V53" s="14">
        <v>3</v>
      </c>
      <c r="W53" s="14"/>
      <c r="X53" s="14">
        <v>2</v>
      </c>
      <c r="Y53" s="14">
        <v>1</v>
      </c>
      <c r="Z53" s="14"/>
      <c r="AA53" s="14"/>
      <c r="AB53" s="14"/>
      <c r="AC53" s="14"/>
      <c r="AD53" s="11">
        <f t="shared" si="0"/>
        <v>70</v>
      </c>
      <c r="AE53" s="17">
        <v>25.24</v>
      </c>
      <c r="AF53" s="49">
        <f t="shared" si="1"/>
        <v>44.760000000000005</v>
      </c>
      <c r="AH53" s="15">
        <f t="shared" si="2"/>
        <v>10</v>
      </c>
    </row>
    <row r="54" spans="1:34" ht="15">
      <c r="A54" s="33" t="s">
        <v>121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v>1</v>
      </c>
      <c r="T54" s="14"/>
      <c r="U54" s="14">
        <v>3</v>
      </c>
      <c r="V54" s="14"/>
      <c r="W54" s="14">
        <v>2</v>
      </c>
      <c r="X54" s="14">
        <v>2</v>
      </c>
      <c r="Y54" s="14">
        <v>1</v>
      </c>
      <c r="Z54" s="14">
        <v>1</v>
      </c>
      <c r="AA54" s="14"/>
      <c r="AB54" s="14"/>
      <c r="AC54" s="14"/>
      <c r="AD54" s="11">
        <f t="shared" si="0"/>
        <v>63</v>
      </c>
      <c r="AE54" s="17">
        <v>16.71</v>
      </c>
      <c r="AF54" s="49">
        <f t="shared" si="1"/>
        <v>46.29</v>
      </c>
      <c r="AH54" s="15">
        <f t="shared" si="2"/>
        <v>10</v>
      </c>
    </row>
    <row r="55" spans="1:34" ht="15">
      <c r="A55" s="3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1">
        <f t="shared" si="0"/>
        <v>0</v>
      </c>
      <c r="AE55" s="17"/>
      <c r="AF55" s="49">
        <f t="shared" si="1"/>
        <v>0</v>
      </c>
      <c r="AH55" s="15">
        <f t="shared" si="2"/>
        <v>0</v>
      </c>
    </row>
    <row r="56" spans="1:34" ht="15">
      <c r="A56" s="3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1">
        <f t="shared" si="0"/>
        <v>0</v>
      </c>
      <c r="AE56" s="17"/>
      <c r="AF56" s="49">
        <f t="shared" si="1"/>
        <v>0</v>
      </c>
      <c r="AH56" s="15">
        <f t="shared" si="2"/>
        <v>0</v>
      </c>
    </row>
    <row r="57" spans="1:34" ht="15">
      <c r="A57" s="3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1">
        <f t="shared" si="0"/>
        <v>0</v>
      </c>
      <c r="AE57" s="17"/>
      <c r="AF57" s="49">
        <f t="shared" si="1"/>
        <v>0</v>
      </c>
      <c r="AH57" s="15">
        <f t="shared" si="2"/>
        <v>0</v>
      </c>
    </row>
    <row r="58" spans="1:34" ht="15">
      <c r="A58" s="3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1">
        <f t="shared" si="0"/>
        <v>0</v>
      </c>
      <c r="AE58" s="17"/>
      <c r="AF58" s="49">
        <f t="shared" si="1"/>
        <v>0</v>
      </c>
      <c r="AH58" s="15">
        <f t="shared" si="2"/>
        <v>0</v>
      </c>
    </row>
    <row r="59" spans="1:34" ht="15">
      <c r="A59" s="3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1">
        <f t="shared" si="0"/>
        <v>0</v>
      </c>
      <c r="AE59" s="17"/>
      <c r="AF59" s="49">
        <f t="shared" si="1"/>
        <v>0</v>
      </c>
      <c r="AH59" s="15">
        <f t="shared" si="2"/>
        <v>0</v>
      </c>
    </row>
    <row r="60" spans="1:34" ht="15">
      <c r="A60" s="3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1">
        <f t="shared" si="0"/>
        <v>0</v>
      </c>
      <c r="AE60" s="17"/>
      <c r="AF60" s="49">
        <f t="shared" si="1"/>
        <v>0</v>
      </c>
      <c r="AH60" s="15">
        <f t="shared" si="2"/>
        <v>0</v>
      </c>
    </row>
    <row r="61" spans="1:34" ht="15">
      <c r="A61" s="3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1">
        <f t="shared" si="0"/>
        <v>0</v>
      </c>
      <c r="AE61" s="17"/>
      <c r="AF61" s="49">
        <f t="shared" si="1"/>
        <v>0</v>
      </c>
      <c r="AH61" s="15">
        <f t="shared" si="2"/>
        <v>0</v>
      </c>
    </row>
    <row r="62" spans="1:34" ht="15">
      <c r="A62" s="3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1">
        <f t="shared" si="0"/>
        <v>0</v>
      </c>
      <c r="AE62" s="17"/>
      <c r="AF62" s="49">
        <f t="shared" si="1"/>
        <v>0</v>
      </c>
      <c r="AH62" s="15">
        <f t="shared" si="2"/>
        <v>0</v>
      </c>
    </row>
    <row r="63" spans="1:34" ht="15">
      <c r="A63" s="3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1">
        <f t="shared" si="0"/>
        <v>0</v>
      </c>
      <c r="AE63" s="17"/>
      <c r="AF63" s="49">
        <f t="shared" si="1"/>
        <v>0</v>
      </c>
      <c r="AH63" s="15">
        <f t="shared" si="2"/>
        <v>0</v>
      </c>
    </row>
    <row r="64" spans="1:34" ht="15">
      <c r="A64" s="3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1">
        <f t="shared" si="0"/>
        <v>0</v>
      </c>
      <c r="AE64" s="17"/>
      <c r="AF64" s="49">
        <f t="shared" si="1"/>
        <v>0</v>
      </c>
      <c r="AH64" s="15">
        <f t="shared" si="2"/>
        <v>0</v>
      </c>
    </row>
    <row r="65" spans="1:34" ht="15">
      <c r="A65" s="3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1">
        <f t="shared" si="0"/>
        <v>0</v>
      </c>
      <c r="AE65" s="17"/>
      <c r="AF65" s="49">
        <f t="shared" si="1"/>
        <v>0</v>
      </c>
      <c r="AH65" s="15">
        <f t="shared" si="2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AQ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2" sqref="C42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8" width="3.875" style="0" hidden="1" customWidth="1"/>
    <col min="19" max="19" width="3.875" style="0" customWidth="1"/>
    <col min="20" max="23" width="3.875" style="0" hidden="1" customWidth="1"/>
    <col min="24" max="24" width="3.875" style="0" customWidth="1"/>
    <col min="25" max="28" width="3.875" style="0" hidden="1" customWidth="1"/>
    <col min="29" max="29" width="3.875" style="0" customWidth="1"/>
    <col min="30" max="30" width="8.75390625" style="0" hidden="1" customWidth="1"/>
    <col min="31" max="31" width="7.375" style="0" customWidth="1"/>
    <col min="32" max="32" width="11.75390625" style="0" customWidth="1"/>
    <col min="33" max="33" width="8.75390625" style="3" hidden="1" customWidth="1"/>
    <col min="34" max="34" width="4.00390625" style="3" customWidth="1"/>
    <col min="35" max="35" width="11.75390625" style="0" customWidth="1"/>
    <col min="36" max="36" width="3.00390625" style="0" bestFit="1" customWidth="1"/>
    <col min="37" max="37" width="9.875" style="0" customWidth="1"/>
    <col min="38" max="38" width="13.375" style="0" customWidth="1"/>
    <col min="39" max="40" width="10.75390625" style="0" customWidth="1"/>
  </cols>
  <sheetData>
    <row r="1" spans="1:41" ht="15" customHeight="1">
      <c r="A1" s="94" t="str">
        <f>Celková!C7</f>
        <v>Mířená střelba z velkorážové pistole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2"/>
      <c r="AH1" s="2"/>
      <c r="AI1" s="4"/>
      <c r="AJ1" s="1"/>
      <c r="AK1" s="1"/>
      <c r="AL1" s="1"/>
      <c r="AM1" s="1"/>
      <c r="AN1" s="1"/>
      <c r="AO1" s="1"/>
    </row>
    <row r="2" spans="1:41" ht="15" customHeight="1">
      <c r="A2" s="1" t="s">
        <v>73</v>
      </c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2"/>
      <c r="AH2" s="2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75</v>
      </c>
      <c r="B3" s="53" t="s">
        <v>74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2"/>
      <c r="AH3" s="2"/>
      <c r="AI3" s="1"/>
      <c r="AJ3" s="1"/>
      <c r="AK3" s="1"/>
      <c r="AL3" s="1"/>
      <c r="AM3" s="1"/>
      <c r="AN3" s="1"/>
      <c r="AO3" s="1"/>
    </row>
    <row r="4" spans="1:41" ht="15" customHeight="1">
      <c r="A4" s="1" t="s">
        <v>76</v>
      </c>
      <c r="B4" s="1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0"/>
      <c r="Z4" s="50"/>
      <c r="AA4" s="50"/>
      <c r="AB4" s="50"/>
      <c r="AC4" s="1"/>
      <c r="AD4" s="1"/>
      <c r="AE4" s="1"/>
      <c r="AF4" s="1"/>
      <c r="AG4" s="2"/>
      <c r="AH4" s="2"/>
      <c r="AI4" s="1"/>
      <c r="AJ4" s="1"/>
      <c r="AK4" s="1"/>
      <c r="AL4" s="1"/>
      <c r="AM4" s="1"/>
      <c r="AN4" s="1"/>
      <c r="AO4" s="1"/>
    </row>
    <row r="5" spans="1:41" ht="15" customHeight="1" thickBot="1">
      <c r="A5" s="1"/>
      <c r="B5" s="144" t="s">
        <v>77</v>
      </c>
      <c r="C5" s="93"/>
      <c r="D5" s="146" t="s">
        <v>72</v>
      </c>
      <c r="E5" s="147"/>
      <c r="F5" s="147"/>
      <c r="G5" s="147"/>
      <c r="H5" s="147"/>
      <c r="I5" s="147"/>
      <c r="J5" s="147"/>
      <c r="K5" s="147"/>
      <c r="L5" s="147"/>
      <c r="M5" s="148"/>
      <c r="N5" s="136" t="s">
        <v>59</v>
      </c>
      <c r="O5" s="137"/>
      <c r="P5" s="137"/>
      <c r="Q5" s="137"/>
      <c r="R5" s="138"/>
      <c r="S5" s="136" t="s">
        <v>156</v>
      </c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2"/>
      <c r="AH5" s="2"/>
      <c r="AI5" s="2" t="s">
        <v>21</v>
      </c>
      <c r="AJ5" s="1"/>
      <c r="AK5" s="1"/>
      <c r="AL5" s="1"/>
      <c r="AM5" s="1"/>
      <c r="AN5" s="1"/>
      <c r="AO5" s="1"/>
    </row>
    <row r="6" spans="1:41" ht="15" customHeight="1" thickBot="1">
      <c r="A6" s="44" t="s">
        <v>24</v>
      </c>
      <c r="B6" s="145"/>
      <c r="C6" s="82">
        <v>0</v>
      </c>
      <c r="D6" s="51" t="s">
        <v>62</v>
      </c>
      <c r="E6" s="51" t="s">
        <v>63</v>
      </c>
      <c r="F6" s="51" t="s">
        <v>64</v>
      </c>
      <c r="G6" s="51">
        <v>10</v>
      </c>
      <c r="H6" s="51">
        <v>9</v>
      </c>
      <c r="I6" s="51">
        <v>8</v>
      </c>
      <c r="J6" s="51">
        <v>7</v>
      </c>
      <c r="K6" s="51">
        <v>6</v>
      </c>
      <c r="L6" s="51">
        <v>5</v>
      </c>
      <c r="M6" s="82">
        <v>0</v>
      </c>
      <c r="N6" s="51">
        <v>11</v>
      </c>
      <c r="O6" s="51">
        <v>10</v>
      </c>
      <c r="P6" s="51">
        <v>9</v>
      </c>
      <c r="Q6" s="51">
        <v>8</v>
      </c>
      <c r="R6" s="26">
        <v>0</v>
      </c>
      <c r="S6" s="51">
        <v>10</v>
      </c>
      <c r="T6" s="51">
        <v>9</v>
      </c>
      <c r="U6" s="51">
        <v>8</v>
      </c>
      <c r="V6" s="51">
        <v>7</v>
      </c>
      <c r="W6" s="51">
        <v>6</v>
      </c>
      <c r="X6" s="51">
        <v>5</v>
      </c>
      <c r="Y6" s="51">
        <v>4</v>
      </c>
      <c r="Z6" s="51">
        <v>3</v>
      </c>
      <c r="AA6" s="51">
        <v>2</v>
      </c>
      <c r="AB6" s="21">
        <v>1</v>
      </c>
      <c r="AC6" s="26">
        <v>0</v>
      </c>
      <c r="AD6" s="19" t="s">
        <v>22</v>
      </c>
      <c r="AE6" s="21" t="s">
        <v>1</v>
      </c>
      <c r="AF6" s="23" t="s">
        <v>20</v>
      </c>
      <c r="AG6" s="79" t="s">
        <v>60</v>
      </c>
      <c r="AH6" s="74"/>
      <c r="AI6" s="15" t="s">
        <v>19</v>
      </c>
      <c r="AJ6" s="56">
        <v>15</v>
      </c>
      <c r="AK6" s="56"/>
      <c r="AL6" s="141" t="s">
        <v>71</v>
      </c>
      <c r="AM6" s="142"/>
      <c r="AN6" s="56"/>
      <c r="AO6" s="1"/>
    </row>
    <row r="7" spans="1:41" ht="15" customHeight="1">
      <c r="A7" s="55" t="s">
        <v>145</v>
      </c>
      <c r="B7" s="25">
        <v>4</v>
      </c>
      <c r="C7" s="25">
        <v>3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>
        <v>3</v>
      </c>
      <c r="Y7" s="25"/>
      <c r="Z7" s="25"/>
      <c r="AA7" s="25"/>
      <c r="AB7" s="25"/>
      <c r="AC7" s="25">
        <v>6</v>
      </c>
      <c r="AD7" s="20">
        <f aca="true" t="shared" si="0" ref="AD7:AD38">B7*10+D7*AQ$14+E7*AQ$15+F7*AQ$16+G7*10+H7*9+I7*8+J7*7+K7*6+L7*5+N7*AQ$21+O7*AQ$22+P7*AQ$23+Q7*AQ$24+S7*10+T7*9+U7*8+V7*7+W7*6+X7*5+Y7*4+Z7*3+AA7*2+AB7</f>
        <v>55</v>
      </c>
      <c r="AE7" s="22">
        <v>55.61</v>
      </c>
      <c r="AF7" s="24">
        <f aca="true" t="shared" si="1" ref="AF7:AF38">IF(AD7-AE7&lt;0,0,AD7-AE7)</f>
        <v>0</v>
      </c>
      <c r="AG7" s="78">
        <f aca="true" t="shared" si="2" ref="AG7:AG38">IF(AF7&lt;AM$7,"",IF(AF7&lt;AM$8,"VT-III",IF(AF7&lt;AM$9,"VT-II",IF(AF7&lt;AM$10,"VT-I","VT-M"))))</f>
      </c>
      <c r="AH7" s="75"/>
      <c r="AI7" s="15">
        <f aca="true" t="shared" si="3" ref="AI7:AI38">SUM(B7:AC7)</f>
        <v>16</v>
      </c>
      <c r="AJ7" s="1"/>
      <c r="AK7" s="1"/>
      <c r="AL7" s="77" t="s">
        <v>66</v>
      </c>
      <c r="AM7" s="76">
        <v>116</v>
      </c>
      <c r="AN7" s="1"/>
      <c r="AO7" s="1"/>
    </row>
    <row r="8" spans="1:41" ht="15" customHeight="1">
      <c r="A8" s="55" t="s">
        <v>86</v>
      </c>
      <c r="B8" s="12">
        <v>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>
        <v>4</v>
      </c>
      <c r="T8" s="12"/>
      <c r="U8" s="12"/>
      <c r="V8" s="12"/>
      <c r="W8" s="12"/>
      <c r="X8" s="12">
        <v>5</v>
      </c>
      <c r="Y8" s="12"/>
      <c r="Z8" s="12"/>
      <c r="AA8" s="12"/>
      <c r="AB8" s="12"/>
      <c r="AC8" s="12"/>
      <c r="AD8" s="11">
        <f t="shared" si="0"/>
        <v>135</v>
      </c>
      <c r="AE8" s="16">
        <v>27.51</v>
      </c>
      <c r="AF8" s="49">
        <f t="shared" si="1"/>
        <v>107.49</v>
      </c>
      <c r="AG8" s="73">
        <f t="shared" si="2"/>
      </c>
      <c r="AH8" s="75"/>
      <c r="AI8" s="15">
        <f t="shared" si="3"/>
        <v>16</v>
      </c>
      <c r="AJ8" s="1"/>
      <c r="AK8" s="1"/>
      <c r="AL8" s="77" t="s">
        <v>67</v>
      </c>
      <c r="AM8" s="76">
        <v>125</v>
      </c>
      <c r="AN8" s="1"/>
      <c r="AO8" s="1"/>
    </row>
    <row r="9" spans="1:41" ht="15" customHeight="1">
      <c r="A9" s="55" t="s">
        <v>30</v>
      </c>
      <c r="B9" s="12">
        <v>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</v>
      </c>
      <c r="T9" s="12"/>
      <c r="U9" s="12"/>
      <c r="V9" s="12"/>
      <c r="W9" s="12"/>
      <c r="X9" s="12">
        <v>5</v>
      </c>
      <c r="Y9" s="12"/>
      <c r="Z9" s="12"/>
      <c r="AA9" s="12"/>
      <c r="AB9" s="12"/>
      <c r="AC9" s="12">
        <v>3</v>
      </c>
      <c r="AD9" s="11">
        <f t="shared" si="0"/>
        <v>105</v>
      </c>
      <c r="AE9" s="16">
        <v>46.73</v>
      </c>
      <c r="AF9" s="49">
        <f t="shared" si="1"/>
        <v>58.27</v>
      </c>
      <c r="AG9" s="73">
        <f t="shared" si="2"/>
      </c>
      <c r="AH9" s="75"/>
      <c r="AI9" s="15">
        <f t="shared" si="3"/>
        <v>16</v>
      </c>
      <c r="AJ9" s="1"/>
      <c r="AK9" s="1"/>
      <c r="AL9" s="77" t="s">
        <v>68</v>
      </c>
      <c r="AM9" s="67">
        <v>131</v>
      </c>
      <c r="AN9" s="1"/>
      <c r="AO9" s="1"/>
    </row>
    <row r="10" spans="1:41" ht="15" customHeight="1">
      <c r="A10" s="55" t="s">
        <v>117</v>
      </c>
      <c r="B10" s="12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>
        <v>3</v>
      </c>
      <c r="T10" s="14"/>
      <c r="U10" s="14"/>
      <c r="V10" s="14"/>
      <c r="W10" s="14"/>
      <c r="X10" s="14">
        <v>5</v>
      </c>
      <c r="Y10" s="14"/>
      <c r="Z10" s="14"/>
      <c r="AA10" s="14"/>
      <c r="AB10" s="14"/>
      <c r="AC10" s="14">
        <v>1</v>
      </c>
      <c r="AD10" s="11">
        <f t="shared" si="0"/>
        <v>125</v>
      </c>
      <c r="AE10" s="17">
        <v>31.9</v>
      </c>
      <c r="AF10" s="49">
        <f t="shared" si="1"/>
        <v>93.1</v>
      </c>
      <c r="AG10" s="73">
        <f t="shared" si="2"/>
      </c>
      <c r="AH10" s="75"/>
      <c r="AI10" s="15">
        <f t="shared" si="3"/>
        <v>16</v>
      </c>
      <c r="AJ10" s="1"/>
      <c r="AK10" s="1"/>
      <c r="AL10" s="77" t="s">
        <v>69</v>
      </c>
      <c r="AM10" s="67">
        <v>137</v>
      </c>
      <c r="AN10" s="1"/>
      <c r="AO10" s="1"/>
    </row>
    <row r="11" spans="1:41" ht="15" customHeight="1">
      <c r="A11" s="55" t="s">
        <v>118</v>
      </c>
      <c r="B11" s="12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5</v>
      </c>
      <c r="T11" s="14"/>
      <c r="U11" s="14"/>
      <c r="V11" s="14"/>
      <c r="W11" s="14"/>
      <c r="X11" s="14">
        <v>4</v>
      </c>
      <c r="Y11" s="14"/>
      <c r="Z11" s="14"/>
      <c r="AA11" s="14"/>
      <c r="AB11" s="14"/>
      <c r="AC11" s="14"/>
      <c r="AD11" s="11">
        <f t="shared" si="0"/>
        <v>140</v>
      </c>
      <c r="AE11" s="17">
        <v>52.29</v>
      </c>
      <c r="AF11" s="49">
        <f t="shared" si="1"/>
        <v>87.71000000000001</v>
      </c>
      <c r="AG11" s="73">
        <f t="shared" si="2"/>
      </c>
      <c r="AH11" s="75"/>
      <c r="AI11" s="15">
        <f t="shared" si="3"/>
        <v>16</v>
      </c>
      <c r="AJ11" s="1"/>
      <c r="AK11" s="1"/>
      <c r="AN11" s="1"/>
      <c r="AO11" s="1"/>
    </row>
    <row r="12" spans="1:43" ht="15" customHeight="1">
      <c r="A12" s="55" t="s">
        <v>119</v>
      </c>
      <c r="B12" s="12">
        <v>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3</v>
      </c>
      <c r="T12" s="14"/>
      <c r="U12" s="14"/>
      <c r="V12" s="14"/>
      <c r="W12" s="14"/>
      <c r="X12" s="14">
        <v>5</v>
      </c>
      <c r="Y12" s="14"/>
      <c r="Z12" s="14"/>
      <c r="AA12" s="14"/>
      <c r="AB12" s="14"/>
      <c r="AC12" s="14">
        <v>1</v>
      </c>
      <c r="AD12" s="11">
        <f t="shared" si="0"/>
        <v>125</v>
      </c>
      <c r="AE12" s="17">
        <v>25.77</v>
      </c>
      <c r="AF12" s="49">
        <f t="shared" si="1"/>
        <v>99.23</v>
      </c>
      <c r="AG12" s="73">
        <f t="shared" si="2"/>
      </c>
      <c r="AH12" s="75"/>
      <c r="AI12" s="15">
        <f t="shared" si="3"/>
        <v>16</v>
      </c>
      <c r="AJ12" s="1"/>
      <c r="AK12" s="1"/>
      <c r="AN12" s="1"/>
      <c r="AO12" s="1"/>
      <c r="AP12" s="143" t="s">
        <v>61</v>
      </c>
      <c r="AQ12" s="143"/>
    </row>
    <row r="13" spans="1:43" ht="15" customHeight="1">
      <c r="A13" s="55" t="s">
        <v>34</v>
      </c>
      <c r="B13" s="12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>
        <v>5</v>
      </c>
      <c r="T13" s="14"/>
      <c r="U13" s="14"/>
      <c r="V13" s="14"/>
      <c r="W13" s="14"/>
      <c r="X13" s="14">
        <v>3</v>
      </c>
      <c r="Y13" s="14"/>
      <c r="Z13" s="14"/>
      <c r="AA13" s="14"/>
      <c r="AB13" s="14"/>
      <c r="AC13" s="14">
        <v>1</v>
      </c>
      <c r="AD13" s="11">
        <f t="shared" si="0"/>
        <v>135</v>
      </c>
      <c r="AE13" s="17">
        <v>45.18</v>
      </c>
      <c r="AF13" s="49">
        <f t="shared" si="1"/>
        <v>89.82</v>
      </c>
      <c r="AG13" s="73">
        <f t="shared" si="2"/>
      </c>
      <c r="AH13" s="75"/>
      <c r="AI13" s="15">
        <f t="shared" si="3"/>
        <v>16</v>
      </c>
      <c r="AJ13" s="1"/>
      <c r="AK13" s="1"/>
      <c r="AL13" s="1"/>
      <c r="AM13" s="1"/>
      <c r="AN13" s="1"/>
      <c r="AO13" s="1"/>
      <c r="AP13" s="140" t="s">
        <v>70</v>
      </c>
      <c r="AQ13" s="140"/>
    </row>
    <row r="14" spans="1:43" ht="15" customHeight="1">
      <c r="A14" s="55" t="s">
        <v>88</v>
      </c>
      <c r="B14" s="12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v>6</v>
      </c>
      <c r="T14" s="12"/>
      <c r="U14" s="12"/>
      <c r="V14" s="12"/>
      <c r="W14" s="12"/>
      <c r="X14" s="12">
        <v>3</v>
      </c>
      <c r="Y14" s="12"/>
      <c r="Z14" s="12"/>
      <c r="AA14" s="12"/>
      <c r="AB14" s="12"/>
      <c r="AC14" s="12"/>
      <c r="AD14" s="11">
        <f t="shared" si="0"/>
        <v>145</v>
      </c>
      <c r="AE14" s="16">
        <v>24.59</v>
      </c>
      <c r="AF14" s="49">
        <f t="shared" si="1"/>
        <v>120.41</v>
      </c>
      <c r="AG14" s="73" t="str">
        <f t="shared" si="2"/>
        <v>VT-III</v>
      </c>
      <c r="AH14" s="75"/>
      <c r="AI14" s="15">
        <f t="shared" si="3"/>
        <v>16</v>
      </c>
      <c r="AJ14" s="1"/>
      <c r="AK14" s="1"/>
      <c r="AL14" s="1"/>
      <c r="AM14" s="1"/>
      <c r="AN14" s="1"/>
      <c r="AO14" s="1"/>
      <c r="AP14" s="77" t="s">
        <v>62</v>
      </c>
      <c r="AQ14" s="67">
        <v>12</v>
      </c>
    </row>
    <row r="15" spans="1:43" ht="15" customHeight="1">
      <c r="A15" s="55" t="s">
        <v>91</v>
      </c>
      <c r="B15" s="12">
        <v>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7</v>
      </c>
      <c r="T15" s="12"/>
      <c r="U15" s="12"/>
      <c r="V15" s="12"/>
      <c r="W15" s="12"/>
      <c r="X15" s="12">
        <v>2</v>
      </c>
      <c r="Y15" s="12"/>
      <c r="Z15" s="12"/>
      <c r="AA15" s="12"/>
      <c r="AB15" s="12"/>
      <c r="AC15" s="12"/>
      <c r="AD15" s="11">
        <f t="shared" si="0"/>
        <v>150</v>
      </c>
      <c r="AE15" s="16">
        <v>35.02</v>
      </c>
      <c r="AF15" s="49">
        <f t="shared" si="1"/>
        <v>114.97999999999999</v>
      </c>
      <c r="AG15" s="73">
        <f t="shared" si="2"/>
      </c>
      <c r="AH15" s="75"/>
      <c r="AI15" s="15">
        <f t="shared" si="3"/>
        <v>16</v>
      </c>
      <c r="AJ15" s="1"/>
      <c r="AK15" s="1"/>
      <c r="AL15" s="1"/>
      <c r="AM15" s="1"/>
      <c r="AN15" s="1"/>
      <c r="AO15" s="1"/>
      <c r="AP15" s="77" t="s">
        <v>63</v>
      </c>
      <c r="AQ15" s="67">
        <v>10</v>
      </c>
    </row>
    <row r="16" spans="1:43" ht="15" customHeight="1">
      <c r="A16" s="55" t="s">
        <v>147</v>
      </c>
      <c r="B16" s="12">
        <v>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6</v>
      </c>
      <c r="T16" s="12"/>
      <c r="U16" s="12"/>
      <c r="V16" s="12"/>
      <c r="W16" s="12"/>
      <c r="X16" s="12">
        <v>2</v>
      </c>
      <c r="Y16" s="12"/>
      <c r="Z16" s="12"/>
      <c r="AA16" s="12"/>
      <c r="AB16" s="12"/>
      <c r="AC16" s="12">
        <v>1</v>
      </c>
      <c r="AD16" s="11">
        <f t="shared" si="0"/>
        <v>140</v>
      </c>
      <c r="AE16" s="16">
        <v>26.35</v>
      </c>
      <c r="AF16" s="49">
        <f t="shared" si="1"/>
        <v>113.65</v>
      </c>
      <c r="AG16" s="73">
        <f t="shared" si="2"/>
      </c>
      <c r="AH16" s="75"/>
      <c r="AI16" s="15">
        <f t="shared" si="3"/>
        <v>16</v>
      </c>
      <c r="AJ16" s="1"/>
      <c r="AK16" s="1"/>
      <c r="AL16" s="1"/>
      <c r="AM16" s="1"/>
      <c r="AN16" s="1"/>
      <c r="AO16" s="1"/>
      <c r="AP16" s="77" t="s">
        <v>64</v>
      </c>
      <c r="AQ16" s="67">
        <v>8</v>
      </c>
    </row>
    <row r="17" spans="1:41" ht="15" customHeight="1">
      <c r="A17" s="55" t="s">
        <v>92</v>
      </c>
      <c r="B17" s="12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3</v>
      </c>
      <c r="T17" s="12"/>
      <c r="U17" s="12"/>
      <c r="V17" s="12"/>
      <c r="W17" s="12"/>
      <c r="X17" s="12">
        <v>2</v>
      </c>
      <c r="Y17" s="12"/>
      <c r="Z17" s="12"/>
      <c r="AA17" s="12"/>
      <c r="AB17" s="12"/>
      <c r="AC17" s="12">
        <v>4</v>
      </c>
      <c r="AD17" s="11">
        <f t="shared" si="0"/>
        <v>110</v>
      </c>
      <c r="AE17" s="16">
        <v>44.35</v>
      </c>
      <c r="AF17" s="49">
        <f t="shared" si="1"/>
        <v>65.65</v>
      </c>
      <c r="AG17" s="73">
        <f t="shared" si="2"/>
      </c>
      <c r="AH17" s="75"/>
      <c r="AI17" s="15">
        <f t="shared" si="3"/>
        <v>16</v>
      </c>
      <c r="AJ17" s="1"/>
      <c r="AK17" s="1"/>
      <c r="AL17" s="1"/>
      <c r="AM17" s="1"/>
      <c r="AN17" s="1"/>
      <c r="AO17" s="1"/>
    </row>
    <row r="18" spans="1:41" ht="15" customHeight="1">
      <c r="A18" s="55" t="s">
        <v>55</v>
      </c>
      <c r="B18" s="12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v>3</v>
      </c>
      <c r="T18" s="12"/>
      <c r="U18" s="12"/>
      <c r="V18" s="12"/>
      <c r="W18" s="12"/>
      <c r="X18" s="12">
        <v>3</v>
      </c>
      <c r="Y18" s="12"/>
      <c r="Z18" s="12"/>
      <c r="AA18" s="12"/>
      <c r="AB18" s="12"/>
      <c r="AC18" s="12">
        <v>3</v>
      </c>
      <c r="AD18" s="11">
        <f t="shared" si="0"/>
        <v>115</v>
      </c>
      <c r="AE18" s="16">
        <v>33.9</v>
      </c>
      <c r="AF18" s="49">
        <f t="shared" si="1"/>
        <v>81.1</v>
      </c>
      <c r="AG18" s="73">
        <f t="shared" si="2"/>
      </c>
      <c r="AH18" s="75"/>
      <c r="AI18" s="15">
        <f t="shared" si="3"/>
        <v>16</v>
      </c>
      <c r="AJ18" s="1"/>
      <c r="AK18" s="1"/>
      <c r="AL18" s="1"/>
      <c r="AM18" s="1"/>
      <c r="AN18" s="1"/>
      <c r="AO18" s="1"/>
    </row>
    <row r="19" spans="1:43" ht="15" customHeight="1">
      <c r="A19" s="55" t="s">
        <v>94</v>
      </c>
      <c r="B19" s="12">
        <v>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>
        <v>4</v>
      </c>
      <c r="T19" s="14"/>
      <c r="U19" s="14"/>
      <c r="V19" s="14"/>
      <c r="W19" s="14"/>
      <c r="X19" s="14">
        <v>5</v>
      </c>
      <c r="Y19" s="14"/>
      <c r="Z19" s="14"/>
      <c r="AA19" s="14"/>
      <c r="AB19" s="14"/>
      <c r="AC19" s="14"/>
      <c r="AD19" s="11">
        <f t="shared" si="0"/>
        <v>135</v>
      </c>
      <c r="AE19" s="17">
        <v>37.05</v>
      </c>
      <c r="AF19" s="49">
        <f t="shared" si="1"/>
        <v>97.95</v>
      </c>
      <c r="AG19" s="73">
        <f t="shared" si="2"/>
      </c>
      <c r="AH19" s="75"/>
      <c r="AI19" s="15">
        <f t="shared" si="3"/>
        <v>16</v>
      </c>
      <c r="AJ19" s="1"/>
      <c r="AK19" s="1"/>
      <c r="AL19" s="1"/>
      <c r="AM19" s="1"/>
      <c r="AN19" s="1"/>
      <c r="AO19" s="1"/>
      <c r="AP19" s="143" t="s">
        <v>59</v>
      </c>
      <c r="AQ19" s="143"/>
    </row>
    <row r="20" spans="1:43" ht="15" customHeight="1">
      <c r="A20" s="55" t="s">
        <v>144</v>
      </c>
      <c r="B20" s="12">
        <v>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>
        <v>1</v>
      </c>
      <c r="T20" s="14"/>
      <c r="U20" s="14"/>
      <c r="V20" s="14"/>
      <c r="W20" s="14"/>
      <c r="X20" s="14">
        <v>5</v>
      </c>
      <c r="Y20" s="14"/>
      <c r="Z20" s="14"/>
      <c r="AA20" s="14"/>
      <c r="AB20" s="14"/>
      <c r="AC20" s="14">
        <v>3</v>
      </c>
      <c r="AD20" s="11">
        <f t="shared" si="0"/>
        <v>105</v>
      </c>
      <c r="AE20" s="17">
        <v>33.85</v>
      </c>
      <c r="AF20" s="49">
        <f t="shared" si="1"/>
        <v>71.15</v>
      </c>
      <c r="AG20" s="73">
        <f t="shared" si="2"/>
      </c>
      <c r="AH20" s="75"/>
      <c r="AI20" s="15">
        <f t="shared" si="3"/>
        <v>16</v>
      </c>
      <c r="AJ20" s="1"/>
      <c r="AK20" s="1"/>
      <c r="AL20" s="1"/>
      <c r="AM20" s="1"/>
      <c r="AN20" s="1"/>
      <c r="AO20" s="1"/>
      <c r="AP20" s="140" t="s">
        <v>70</v>
      </c>
      <c r="AQ20" s="140"/>
    </row>
    <row r="21" spans="1:43" ht="15" customHeight="1">
      <c r="A21" s="55" t="s">
        <v>152</v>
      </c>
      <c r="B21" s="12">
        <v>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3</v>
      </c>
      <c r="T21" s="14"/>
      <c r="U21" s="14"/>
      <c r="V21" s="14"/>
      <c r="W21" s="14"/>
      <c r="X21" s="14">
        <v>4</v>
      </c>
      <c r="Y21" s="14"/>
      <c r="Z21" s="14"/>
      <c r="AA21" s="14"/>
      <c r="AB21" s="14"/>
      <c r="AC21" s="14">
        <v>2</v>
      </c>
      <c r="AD21" s="11">
        <f t="shared" si="0"/>
        <v>120</v>
      </c>
      <c r="AE21" s="17">
        <v>39.82</v>
      </c>
      <c r="AF21" s="49">
        <f t="shared" si="1"/>
        <v>80.18</v>
      </c>
      <c r="AG21" s="73">
        <f t="shared" si="2"/>
      </c>
      <c r="AH21" s="75"/>
      <c r="AI21" s="15">
        <f t="shared" si="3"/>
        <v>16</v>
      </c>
      <c r="AJ21" s="1"/>
      <c r="AK21" s="1"/>
      <c r="AL21" s="1"/>
      <c r="AM21" s="1"/>
      <c r="AN21" s="1"/>
      <c r="AO21" s="1"/>
      <c r="AP21" s="77" t="s">
        <v>62</v>
      </c>
      <c r="AQ21" s="67">
        <v>11</v>
      </c>
    </row>
    <row r="22" spans="1:43" ht="15" customHeight="1">
      <c r="A22" s="55" t="s">
        <v>96</v>
      </c>
      <c r="B22" s="12">
        <v>6</v>
      </c>
      <c r="C22" s="14">
        <v>1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>
        <v>3</v>
      </c>
      <c r="T22" s="14"/>
      <c r="U22" s="14"/>
      <c r="V22" s="14"/>
      <c r="W22" s="14"/>
      <c r="X22" s="14">
        <v>2</v>
      </c>
      <c r="Y22" s="14"/>
      <c r="Z22" s="14"/>
      <c r="AA22" s="14"/>
      <c r="AB22" s="14"/>
      <c r="AC22" s="14">
        <v>4</v>
      </c>
      <c r="AD22" s="11">
        <f t="shared" si="0"/>
        <v>100</v>
      </c>
      <c r="AE22" s="17">
        <v>106.9</v>
      </c>
      <c r="AF22" s="49">
        <f t="shared" si="1"/>
        <v>0</v>
      </c>
      <c r="AG22" s="73">
        <f t="shared" si="2"/>
      </c>
      <c r="AH22" s="75"/>
      <c r="AI22" s="15">
        <f t="shared" si="3"/>
        <v>16</v>
      </c>
      <c r="AJ22" s="1"/>
      <c r="AK22" s="1"/>
      <c r="AL22" s="1"/>
      <c r="AM22" s="1"/>
      <c r="AN22" s="1"/>
      <c r="AO22" s="1"/>
      <c r="AP22" s="77" t="s">
        <v>63</v>
      </c>
      <c r="AQ22" s="67">
        <v>10</v>
      </c>
    </row>
    <row r="23" spans="1:43" ht="15" customHeight="1">
      <c r="A23" s="55" t="s">
        <v>120</v>
      </c>
      <c r="B23" s="12">
        <v>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>
        <v>3</v>
      </c>
      <c r="T23" s="14"/>
      <c r="U23" s="14"/>
      <c r="V23" s="14"/>
      <c r="W23" s="14"/>
      <c r="X23" s="14">
        <v>2</v>
      </c>
      <c r="Y23" s="14"/>
      <c r="Z23" s="14"/>
      <c r="AA23" s="14"/>
      <c r="AB23" s="14"/>
      <c r="AC23" s="14">
        <v>4</v>
      </c>
      <c r="AD23" s="11">
        <f t="shared" si="0"/>
        <v>110</v>
      </c>
      <c r="AE23" s="17">
        <v>46.61</v>
      </c>
      <c r="AF23" s="49">
        <f t="shared" si="1"/>
        <v>63.39</v>
      </c>
      <c r="AG23" s="73">
        <f t="shared" si="2"/>
      </c>
      <c r="AH23" s="75"/>
      <c r="AI23" s="15">
        <f t="shared" si="3"/>
        <v>16</v>
      </c>
      <c r="AJ23" s="1"/>
      <c r="AK23" s="1"/>
      <c r="AL23" s="1"/>
      <c r="AM23" s="1"/>
      <c r="AN23" s="1"/>
      <c r="AO23" s="1"/>
      <c r="AP23" s="77" t="s">
        <v>64</v>
      </c>
      <c r="AQ23" s="67">
        <v>9</v>
      </c>
    </row>
    <row r="24" spans="1:43" ht="15" customHeight="1">
      <c r="A24" s="55" t="s">
        <v>39</v>
      </c>
      <c r="B24" s="12">
        <v>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4</v>
      </c>
      <c r="T24" s="14"/>
      <c r="U24" s="14"/>
      <c r="V24" s="14"/>
      <c r="W24" s="14"/>
      <c r="X24" s="14">
        <v>5</v>
      </c>
      <c r="Y24" s="14"/>
      <c r="Z24" s="14"/>
      <c r="AA24" s="14"/>
      <c r="AB24" s="14"/>
      <c r="AC24" s="14"/>
      <c r="AD24" s="11">
        <f t="shared" si="0"/>
        <v>135</v>
      </c>
      <c r="AE24" s="17">
        <v>38.03</v>
      </c>
      <c r="AF24" s="49">
        <f t="shared" si="1"/>
        <v>96.97</v>
      </c>
      <c r="AG24" s="73">
        <f t="shared" si="2"/>
      </c>
      <c r="AH24" s="75"/>
      <c r="AI24" s="15">
        <f t="shared" si="3"/>
        <v>16</v>
      </c>
      <c r="AJ24" s="1"/>
      <c r="AK24" s="1"/>
      <c r="AL24" s="1"/>
      <c r="AM24" s="1"/>
      <c r="AN24" s="1"/>
      <c r="AO24" s="1"/>
      <c r="AP24" s="77" t="s">
        <v>65</v>
      </c>
      <c r="AQ24" s="67">
        <v>8</v>
      </c>
    </row>
    <row r="25" spans="1:41" ht="15" customHeight="1">
      <c r="A25" s="55" t="s">
        <v>98</v>
      </c>
      <c r="B25" s="12">
        <v>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>
        <v>1</v>
      </c>
      <c r="T25" s="14"/>
      <c r="U25" s="14"/>
      <c r="V25" s="14"/>
      <c r="W25" s="14"/>
      <c r="X25" s="14">
        <v>5</v>
      </c>
      <c r="Y25" s="14"/>
      <c r="Z25" s="14"/>
      <c r="AA25" s="14"/>
      <c r="AB25" s="14"/>
      <c r="AC25" s="14">
        <v>3</v>
      </c>
      <c r="AD25" s="11">
        <f t="shared" si="0"/>
        <v>105</v>
      </c>
      <c r="AE25" s="17">
        <v>34.86</v>
      </c>
      <c r="AF25" s="49">
        <f t="shared" si="1"/>
        <v>70.14</v>
      </c>
      <c r="AG25" s="73">
        <f t="shared" si="2"/>
      </c>
      <c r="AH25" s="75"/>
      <c r="AI25" s="15">
        <f t="shared" si="3"/>
        <v>16</v>
      </c>
      <c r="AJ25" s="1"/>
      <c r="AK25" s="1"/>
      <c r="AL25" s="1"/>
      <c r="AM25" s="1"/>
      <c r="AN25" s="1"/>
      <c r="AO25" s="1"/>
    </row>
    <row r="26" spans="1:41" ht="15" customHeight="1">
      <c r="A26" s="55" t="s">
        <v>148</v>
      </c>
      <c r="B26" s="12">
        <v>7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>
        <v>2</v>
      </c>
      <c r="T26" s="14"/>
      <c r="U26" s="14"/>
      <c r="V26" s="14"/>
      <c r="W26" s="14"/>
      <c r="X26" s="14">
        <v>4</v>
      </c>
      <c r="Y26" s="14"/>
      <c r="Z26" s="14"/>
      <c r="AA26" s="14"/>
      <c r="AB26" s="14"/>
      <c r="AC26" s="14">
        <v>3</v>
      </c>
      <c r="AD26" s="11">
        <f t="shared" si="0"/>
        <v>110</v>
      </c>
      <c r="AE26" s="17">
        <v>40.83</v>
      </c>
      <c r="AF26" s="49">
        <f t="shared" si="1"/>
        <v>69.17</v>
      </c>
      <c r="AG26" s="73">
        <f t="shared" si="2"/>
      </c>
      <c r="AH26" s="75"/>
      <c r="AI26" s="15">
        <f t="shared" si="3"/>
        <v>16</v>
      </c>
      <c r="AJ26" s="1"/>
      <c r="AK26" s="1"/>
      <c r="AL26" s="1"/>
      <c r="AM26" s="1"/>
      <c r="AN26" s="1"/>
      <c r="AO26" s="1"/>
    </row>
    <row r="27" spans="1:41" ht="15" customHeight="1">
      <c r="A27" s="55" t="s">
        <v>99</v>
      </c>
      <c r="B27" s="12">
        <v>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>
        <v>4</v>
      </c>
      <c r="T27" s="14"/>
      <c r="U27" s="14"/>
      <c r="V27" s="14"/>
      <c r="W27" s="14"/>
      <c r="X27" s="14">
        <v>2</v>
      </c>
      <c r="Y27" s="14"/>
      <c r="Z27" s="14"/>
      <c r="AA27" s="14"/>
      <c r="AB27" s="14"/>
      <c r="AC27" s="14">
        <v>3</v>
      </c>
      <c r="AD27" s="11">
        <f t="shared" si="0"/>
        <v>120</v>
      </c>
      <c r="AE27" s="17">
        <v>31.82</v>
      </c>
      <c r="AF27" s="49">
        <f t="shared" si="1"/>
        <v>88.18</v>
      </c>
      <c r="AG27" s="73">
        <f t="shared" si="2"/>
      </c>
      <c r="AH27" s="75"/>
      <c r="AI27" s="15">
        <f t="shared" si="3"/>
        <v>16</v>
      </c>
      <c r="AJ27" s="1"/>
      <c r="AK27" s="1"/>
      <c r="AL27" s="1"/>
      <c r="AM27" s="1"/>
      <c r="AN27" s="1"/>
      <c r="AO27" s="1"/>
    </row>
    <row r="28" spans="1:41" ht="15" customHeight="1">
      <c r="A28" s="55" t="s">
        <v>101</v>
      </c>
      <c r="B28" s="12">
        <v>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>
        <v>1</v>
      </c>
      <c r="T28" s="14"/>
      <c r="U28" s="14"/>
      <c r="V28" s="14"/>
      <c r="W28" s="14"/>
      <c r="X28" s="14">
        <v>4</v>
      </c>
      <c r="Y28" s="14"/>
      <c r="Z28" s="14"/>
      <c r="AA28" s="14"/>
      <c r="AB28" s="14"/>
      <c r="AC28" s="14">
        <v>4</v>
      </c>
      <c r="AD28" s="11">
        <f t="shared" si="0"/>
        <v>100</v>
      </c>
      <c r="AE28" s="17">
        <v>29.16</v>
      </c>
      <c r="AF28" s="49">
        <f t="shared" si="1"/>
        <v>70.84</v>
      </c>
      <c r="AG28" s="73">
        <f t="shared" si="2"/>
      </c>
      <c r="AH28" s="75"/>
      <c r="AI28" s="15">
        <f t="shared" si="3"/>
        <v>16</v>
      </c>
      <c r="AJ28" s="1"/>
      <c r="AK28" s="1"/>
      <c r="AL28" s="1"/>
      <c r="AM28" s="1"/>
      <c r="AN28" s="1"/>
      <c r="AO28" s="1"/>
    </row>
    <row r="29" spans="1:41" ht="15" customHeight="1">
      <c r="A29" s="55" t="s">
        <v>153</v>
      </c>
      <c r="B29" s="12">
        <v>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>
        <v>8</v>
      </c>
      <c r="T29" s="14"/>
      <c r="U29" s="14"/>
      <c r="V29" s="14"/>
      <c r="W29" s="14"/>
      <c r="X29" s="14">
        <v>1</v>
      </c>
      <c r="Y29" s="14"/>
      <c r="Z29" s="14"/>
      <c r="AA29" s="14"/>
      <c r="AB29" s="14"/>
      <c r="AC29" s="14"/>
      <c r="AD29" s="11">
        <f t="shared" si="0"/>
        <v>155</v>
      </c>
      <c r="AE29" s="17">
        <v>42.88</v>
      </c>
      <c r="AF29" s="49">
        <f t="shared" si="1"/>
        <v>112.12</v>
      </c>
      <c r="AG29" s="73">
        <f t="shared" si="2"/>
      </c>
      <c r="AH29" s="75"/>
      <c r="AI29" s="15">
        <f t="shared" si="3"/>
        <v>16</v>
      </c>
      <c r="AJ29" s="1"/>
      <c r="AK29" s="1"/>
      <c r="AL29" s="1"/>
      <c r="AM29" s="1"/>
      <c r="AN29" s="1"/>
      <c r="AO29" s="1"/>
    </row>
    <row r="30" spans="1:41" ht="15" customHeight="1">
      <c r="A30" s="55" t="s">
        <v>146</v>
      </c>
      <c r="B30" s="12">
        <v>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>
        <v>4</v>
      </c>
      <c r="T30" s="14"/>
      <c r="U30" s="14"/>
      <c r="V30" s="14"/>
      <c r="W30" s="14"/>
      <c r="X30" s="14">
        <v>2</v>
      </c>
      <c r="Y30" s="14"/>
      <c r="Z30" s="14"/>
      <c r="AA30" s="14"/>
      <c r="AB30" s="14"/>
      <c r="AC30" s="14">
        <v>3</v>
      </c>
      <c r="AD30" s="11">
        <f t="shared" si="0"/>
        <v>120</v>
      </c>
      <c r="AE30" s="17">
        <v>37.48</v>
      </c>
      <c r="AF30" s="49">
        <f t="shared" si="1"/>
        <v>82.52000000000001</v>
      </c>
      <c r="AG30" s="73">
        <f t="shared" si="2"/>
      </c>
      <c r="AH30" s="75"/>
      <c r="AI30" s="15">
        <f t="shared" si="3"/>
        <v>16</v>
      </c>
      <c r="AJ30" s="1"/>
      <c r="AK30" s="1"/>
      <c r="AL30" s="1"/>
      <c r="AM30" s="1"/>
      <c r="AN30" s="1"/>
      <c r="AO30" s="1"/>
    </row>
    <row r="31" spans="1:41" ht="15" customHeight="1">
      <c r="A31" s="55" t="s">
        <v>155</v>
      </c>
      <c r="B31" s="12">
        <v>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>
        <v>2</v>
      </c>
      <c r="T31" s="14"/>
      <c r="U31" s="14"/>
      <c r="V31" s="14"/>
      <c r="W31" s="14"/>
      <c r="X31" s="14">
        <v>6</v>
      </c>
      <c r="Y31" s="14"/>
      <c r="Z31" s="14"/>
      <c r="AA31" s="14"/>
      <c r="AB31" s="14"/>
      <c r="AC31" s="14">
        <v>1</v>
      </c>
      <c r="AD31" s="11">
        <f t="shared" si="0"/>
        <v>120</v>
      </c>
      <c r="AE31" s="17">
        <v>38.27</v>
      </c>
      <c r="AF31" s="49">
        <f t="shared" si="1"/>
        <v>81.72999999999999</v>
      </c>
      <c r="AG31" s="73">
        <f t="shared" si="2"/>
      </c>
      <c r="AH31" s="75"/>
      <c r="AI31" s="15">
        <f t="shared" si="3"/>
        <v>16</v>
      </c>
      <c r="AJ31" s="1"/>
      <c r="AK31" s="1"/>
      <c r="AL31" s="1"/>
      <c r="AM31" s="1"/>
      <c r="AN31" s="1"/>
      <c r="AO31" s="1"/>
    </row>
    <row r="32" spans="1:41" ht="15" customHeight="1">
      <c r="A32" s="55" t="s">
        <v>103</v>
      </c>
      <c r="B32" s="12">
        <v>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>
        <v>2</v>
      </c>
      <c r="T32" s="14"/>
      <c r="U32" s="14"/>
      <c r="V32" s="14"/>
      <c r="W32" s="14"/>
      <c r="X32" s="14">
        <v>5</v>
      </c>
      <c r="Y32" s="14"/>
      <c r="Z32" s="14"/>
      <c r="AA32" s="14"/>
      <c r="AB32" s="14"/>
      <c r="AC32" s="14">
        <v>2</v>
      </c>
      <c r="AD32" s="11">
        <f t="shared" si="0"/>
        <v>115</v>
      </c>
      <c r="AE32" s="17">
        <v>51.35</v>
      </c>
      <c r="AF32" s="49">
        <f t="shared" si="1"/>
        <v>63.65</v>
      </c>
      <c r="AG32" s="73">
        <f t="shared" si="2"/>
      </c>
      <c r="AH32" s="75"/>
      <c r="AI32" s="15">
        <f t="shared" si="3"/>
        <v>16</v>
      </c>
      <c r="AJ32" s="1"/>
      <c r="AK32" s="1"/>
      <c r="AL32" s="1"/>
      <c r="AM32" s="1"/>
      <c r="AN32" s="1"/>
      <c r="AO32" s="1"/>
    </row>
    <row r="33" spans="1:41" ht="15" customHeight="1">
      <c r="A33" s="55" t="s">
        <v>123</v>
      </c>
      <c r="B33" s="12">
        <v>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>
        <v>6</v>
      </c>
      <c r="T33" s="14"/>
      <c r="U33" s="14"/>
      <c r="V33" s="14"/>
      <c r="W33" s="14"/>
      <c r="X33" s="14">
        <v>3</v>
      </c>
      <c r="Y33" s="14"/>
      <c r="Z33" s="14"/>
      <c r="AA33" s="14"/>
      <c r="AB33" s="14"/>
      <c r="AC33" s="14"/>
      <c r="AD33" s="11">
        <f t="shared" si="0"/>
        <v>145</v>
      </c>
      <c r="AE33" s="17">
        <v>21.31</v>
      </c>
      <c r="AF33" s="49">
        <f t="shared" si="1"/>
        <v>123.69</v>
      </c>
      <c r="AG33" s="73" t="str">
        <f t="shared" si="2"/>
        <v>VT-III</v>
      </c>
      <c r="AH33" s="75"/>
      <c r="AI33" s="15">
        <f t="shared" si="3"/>
        <v>16</v>
      </c>
      <c r="AJ33" s="1"/>
      <c r="AK33" s="1"/>
      <c r="AL33" s="1"/>
      <c r="AM33" s="1"/>
      <c r="AN33" s="1"/>
      <c r="AO33" s="1"/>
    </row>
    <row r="34" spans="1:41" ht="15" customHeight="1">
      <c r="A34" s="55" t="s">
        <v>105</v>
      </c>
      <c r="B34" s="12">
        <v>7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>
        <v>5</v>
      </c>
      <c r="T34" s="14"/>
      <c r="U34" s="14"/>
      <c r="V34" s="14"/>
      <c r="W34" s="14"/>
      <c r="X34" s="14">
        <v>3</v>
      </c>
      <c r="Y34" s="14"/>
      <c r="Z34" s="14"/>
      <c r="AA34" s="14"/>
      <c r="AB34" s="14"/>
      <c r="AC34" s="14">
        <v>1</v>
      </c>
      <c r="AD34" s="11">
        <f t="shared" si="0"/>
        <v>135</v>
      </c>
      <c r="AE34" s="17">
        <v>38.29</v>
      </c>
      <c r="AF34" s="49">
        <f t="shared" si="1"/>
        <v>96.71000000000001</v>
      </c>
      <c r="AG34" s="73">
        <f t="shared" si="2"/>
      </c>
      <c r="AH34" s="75"/>
      <c r="AI34" s="15">
        <f t="shared" si="3"/>
        <v>16</v>
      </c>
      <c r="AJ34" s="1"/>
      <c r="AK34" s="1"/>
      <c r="AL34" s="1"/>
      <c r="AM34" s="1"/>
      <c r="AN34" s="1"/>
      <c r="AO34" s="1"/>
    </row>
    <row r="35" spans="1:41" ht="15" customHeight="1">
      <c r="A35" s="55" t="s">
        <v>107</v>
      </c>
      <c r="B35" s="12">
        <v>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>
        <v>5</v>
      </c>
      <c r="T35" s="14"/>
      <c r="U35" s="14"/>
      <c r="V35" s="14"/>
      <c r="W35" s="14"/>
      <c r="X35" s="14">
        <v>2</v>
      </c>
      <c r="Y35" s="14"/>
      <c r="Z35" s="14"/>
      <c r="AA35" s="14"/>
      <c r="AB35" s="14"/>
      <c r="AC35" s="14">
        <v>2</v>
      </c>
      <c r="AD35" s="11">
        <f t="shared" si="0"/>
        <v>130</v>
      </c>
      <c r="AE35" s="17">
        <v>31.85</v>
      </c>
      <c r="AF35" s="49">
        <f t="shared" si="1"/>
        <v>98.15</v>
      </c>
      <c r="AG35" s="73">
        <f t="shared" si="2"/>
      </c>
      <c r="AH35" s="75"/>
      <c r="AI35" s="15">
        <f t="shared" si="3"/>
        <v>16</v>
      </c>
      <c r="AJ35" s="1"/>
      <c r="AK35" s="1"/>
      <c r="AL35" s="1"/>
      <c r="AM35" s="1"/>
      <c r="AN35" s="1"/>
      <c r="AO35" s="1"/>
    </row>
    <row r="36" spans="1:41" ht="15" customHeight="1">
      <c r="A36" s="55" t="s">
        <v>109</v>
      </c>
      <c r="B36" s="12">
        <v>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>
        <v>8</v>
      </c>
      <c r="T36" s="14"/>
      <c r="U36" s="14"/>
      <c r="V36" s="14"/>
      <c r="W36" s="14"/>
      <c r="X36" s="14">
        <v>1</v>
      </c>
      <c r="Y36" s="14"/>
      <c r="Z36" s="14"/>
      <c r="AA36" s="14"/>
      <c r="AB36" s="14"/>
      <c r="AC36" s="14"/>
      <c r="AD36" s="11">
        <f t="shared" si="0"/>
        <v>155</v>
      </c>
      <c r="AE36" s="17">
        <v>37.88</v>
      </c>
      <c r="AF36" s="49">
        <f t="shared" si="1"/>
        <v>117.12</v>
      </c>
      <c r="AG36" s="73" t="str">
        <f t="shared" si="2"/>
        <v>VT-III</v>
      </c>
      <c r="AH36" s="75"/>
      <c r="AI36" s="15">
        <f t="shared" si="3"/>
        <v>16</v>
      </c>
      <c r="AJ36" s="1"/>
      <c r="AK36" s="1"/>
      <c r="AL36" s="1"/>
      <c r="AM36" s="1"/>
      <c r="AN36" s="1"/>
      <c r="AO36" s="1"/>
    </row>
    <row r="37" spans="1:41" ht="15" customHeight="1">
      <c r="A37" s="55" t="s">
        <v>131</v>
      </c>
      <c r="B37" s="12">
        <v>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>
        <v>2</v>
      </c>
      <c r="T37" s="14"/>
      <c r="U37" s="14"/>
      <c r="V37" s="14"/>
      <c r="W37" s="14"/>
      <c r="X37" s="14">
        <v>6</v>
      </c>
      <c r="Y37" s="14"/>
      <c r="Z37" s="14"/>
      <c r="AA37" s="14"/>
      <c r="AB37" s="14"/>
      <c r="AC37" s="14">
        <v>1</v>
      </c>
      <c r="AD37" s="11">
        <f t="shared" si="0"/>
        <v>120</v>
      </c>
      <c r="AE37" s="17">
        <v>55.06</v>
      </c>
      <c r="AF37" s="49">
        <f t="shared" si="1"/>
        <v>64.94</v>
      </c>
      <c r="AG37" s="73">
        <f t="shared" si="2"/>
      </c>
      <c r="AH37" s="75"/>
      <c r="AI37" s="15">
        <f t="shared" si="3"/>
        <v>16</v>
      </c>
      <c r="AJ37" s="1"/>
      <c r="AK37" s="1"/>
      <c r="AL37" s="1"/>
      <c r="AM37" s="1"/>
      <c r="AN37" s="1"/>
      <c r="AO37" s="1"/>
    </row>
    <row r="38" spans="1:41" ht="15" customHeight="1">
      <c r="A38" s="55" t="s">
        <v>134</v>
      </c>
      <c r="B38" s="12">
        <v>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>
        <v>7</v>
      </c>
      <c r="T38" s="14"/>
      <c r="U38" s="14"/>
      <c r="V38" s="14"/>
      <c r="W38" s="14"/>
      <c r="X38" s="14">
        <v>2</v>
      </c>
      <c r="Y38" s="14"/>
      <c r="Z38" s="14"/>
      <c r="AA38" s="14"/>
      <c r="AB38" s="14"/>
      <c r="AC38" s="14"/>
      <c r="AD38" s="11">
        <f t="shared" si="0"/>
        <v>150</v>
      </c>
      <c r="AE38" s="17">
        <v>29.05</v>
      </c>
      <c r="AF38" s="49">
        <f t="shared" si="1"/>
        <v>120.95</v>
      </c>
      <c r="AG38" s="73" t="str">
        <f t="shared" si="2"/>
        <v>VT-III</v>
      </c>
      <c r="AH38" s="75"/>
      <c r="AI38" s="15">
        <f t="shared" si="3"/>
        <v>16</v>
      </c>
      <c r="AJ38" s="1"/>
      <c r="AK38" s="1"/>
      <c r="AL38" s="1"/>
      <c r="AM38" s="1"/>
      <c r="AN38" s="1"/>
      <c r="AO38" s="1"/>
    </row>
    <row r="39" spans="1:41" ht="15" customHeight="1">
      <c r="A39" s="55" t="s">
        <v>135</v>
      </c>
      <c r="B39" s="12">
        <v>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>
        <v>4</v>
      </c>
      <c r="T39" s="14"/>
      <c r="U39" s="14"/>
      <c r="V39" s="14"/>
      <c r="W39" s="14"/>
      <c r="X39" s="14">
        <v>4</v>
      </c>
      <c r="Y39" s="14"/>
      <c r="Z39" s="14"/>
      <c r="AA39" s="14"/>
      <c r="AB39" s="14"/>
      <c r="AC39" s="14">
        <v>1</v>
      </c>
      <c r="AD39" s="11">
        <f aca="true" t="shared" si="4" ref="AD39:AD65">B39*10+D39*AQ$14+E39*AQ$15+F39*AQ$16+G39*10+H39*9+I39*8+J39*7+K39*6+L39*5+N39*AQ$21+O39*AQ$22+P39*AQ$23+Q39*AQ$24+S39*10+T39*9+U39*8+V39*7+W39*6+X39*5+Y39*4+Z39*3+AA39*2+AB39</f>
        <v>130</v>
      </c>
      <c r="AE39" s="17">
        <v>47</v>
      </c>
      <c r="AF39" s="49">
        <f aca="true" t="shared" si="5" ref="AF39:AF65">IF(AD39-AE39&lt;0,0,AD39-AE39)</f>
        <v>83</v>
      </c>
      <c r="AG39" s="73">
        <f aca="true" t="shared" si="6" ref="AG39:AG65">IF(AF39&lt;AM$7,"",IF(AF39&lt;AM$8,"VT-III",IF(AF39&lt;AM$9,"VT-II",IF(AF39&lt;AM$10,"VT-I","VT-M"))))</f>
      </c>
      <c r="AH39" s="75"/>
      <c r="AI39" s="15">
        <f aca="true" t="shared" si="7" ref="AI39:AI65">SUM(B39:AC39)</f>
        <v>16</v>
      </c>
      <c r="AJ39" s="1"/>
      <c r="AK39" s="1"/>
      <c r="AL39" s="1"/>
      <c r="AM39" s="1"/>
      <c r="AN39" s="1"/>
      <c r="AO39" s="1"/>
    </row>
    <row r="40" spans="1:41" ht="15" customHeight="1">
      <c r="A40" s="55" t="s">
        <v>44</v>
      </c>
      <c r="B40" s="12">
        <v>6</v>
      </c>
      <c r="C40" s="14">
        <v>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>
        <v>4</v>
      </c>
      <c r="T40" s="14"/>
      <c r="U40" s="14"/>
      <c r="V40" s="14"/>
      <c r="W40" s="14"/>
      <c r="X40" s="14">
        <v>3</v>
      </c>
      <c r="Y40" s="14"/>
      <c r="Z40" s="14"/>
      <c r="AA40" s="14"/>
      <c r="AB40" s="14"/>
      <c r="AC40" s="14">
        <v>2</v>
      </c>
      <c r="AD40" s="11">
        <f t="shared" si="4"/>
        <v>115</v>
      </c>
      <c r="AE40" s="17">
        <v>19.14</v>
      </c>
      <c r="AF40" s="49">
        <f t="shared" si="5"/>
        <v>95.86</v>
      </c>
      <c r="AG40" s="73">
        <f t="shared" si="6"/>
      </c>
      <c r="AH40" s="75"/>
      <c r="AI40" s="15">
        <f t="shared" si="7"/>
        <v>16</v>
      </c>
      <c r="AJ40" s="1"/>
      <c r="AK40" s="1"/>
      <c r="AL40" s="1"/>
      <c r="AM40" s="1"/>
      <c r="AN40" s="1"/>
      <c r="AO40" s="1"/>
    </row>
    <row r="41" spans="1:41" ht="15" customHeight="1">
      <c r="A41" s="55" t="s">
        <v>78</v>
      </c>
      <c r="B41" s="12">
        <v>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>
        <v>4</v>
      </c>
      <c r="T41" s="14"/>
      <c r="U41" s="14"/>
      <c r="V41" s="14"/>
      <c r="W41" s="14"/>
      <c r="X41" s="14">
        <v>5</v>
      </c>
      <c r="Y41" s="14"/>
      <c r="Z41" s="14"/>
      <c r="AA41" s="14"/>
      <c r="AB41" s="14"/>
      <c r="AC41" s="14"/>
      <c r="AD41" s="11">
        <f t="shared" si="4"/>
        <v>135</v>
      </c>
      <c r="AE41" s="17">
        <v>28.67</v>
      </c>
      <c r="AF41" s="49">
        <f t="shared" si="5"/>
        <v>106.33</v>
      </c>
      <c r="AG41" s="73">
        <f t="shared" si="6"/>
      </c>
      <c r="AH41" s="75"/>
      <c r="AI41" s="15">
        <f t="shared" si="7"/>
        <v>16</v>
      </c>
      <c r="AJ41" s="1"/>
      <c r="AK41" s="1"/>
      <c r="AL41" s="1"/>
      <c r="AM41" s="1"/>
      <c r="AN41" s="1"/>
      <c r="AO41" s="1"/>
    </row>
    <row r="42" spans="1:41" ht="15" customHeight="1">
      <c r="A42" s="55" t="s">
        <v>112</v>
      </c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1">
        <f t="shared" si="4"/>
        <v>0</v>
      </c>
      <c r="AE42" s="17"/>
      <c r="AF42" s="49">
        <f t="shared" si="5"/>
        <v>0</v>
      </c>
      <c r="AG42" s="73">
        <f t="shared" si="6"/>
      </c>
      <c r="AH42" s="75"/>
      <c r="AI42" s="15">
        <f t="shared" si="7"/>
        <v>0</v>
      </c>
      <c r="AJ42" s="1"/>
      <c r="AK42" s="1"/>
      <c r="AL42" s="1"/>
      <c r="AM42" s="1"/>
      <c r="AN42" s="1"/>
      <c r="AO42" s="1"/>
    </row>
    <row r="43" spans="1:35" ht="15" customHeight="1">
      <c r="A43" s="55" t="s">
        <v>151</v>
      </c>
      <c r="B43" s="12">
        <v>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>
        <v>2</v>
      </c>
      <c r="T43" s="14"/>
      <c r="U43" s="14"/>
      <c r="V43" s="14"/>
      <c r="W43" s="14"/>
      <c r="X43" s="14">
        <v>5</v>
      </c>
      <c r="Y43" s="14"/>
      <c r="Z43" s="14"/>
      <c r="AA43" s="14"/>
      <c r="AB43" s="14"/>
      <c r="AC43" s="14">
        <v>2</v>
      </c>
      <c r="AD43" s="11">
        <f t="shared" si="4"/>
        <v>115</v>
      </c>
      <c r="AE43" s="17">
        <v>33.75</v>
      </c>
      <c r="AF43" s="49">
        <f t="shared" si="5"/>
        <v>81.25</v>
      </c>
      <c r="AG43" s="73">
        <f t="shared" si="6"/>
      </c>
      <c r="AH43" s="75"/>
      <c r="AI43" s="15">
        <f t="shared" si="7"/>
        <v>16</v>
      </c>
    </row>
    <row r="44" spans="1:35" ht="15" customHeight="1">
      <c r="A44" s="55" t="s">
        <v>114</v>
      </c>
      <c r="B44" s="12">
        <v>7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>
        <v>7</v>
      </c>
      <c r="T44" s="14"/>
      <c r="U44" s="14"/>
      <c r="V44" s="14"/>
      <c r="W44" s="14"/>
      <c r="X44" s="14">
        <v>2</v>
      </c>
      <c r="Y44" s="14"/>
      <c r="Z44" s="14"/>
      <c r="AA44" s="14"/>
      <c r="AB44" s="14"/>
      <c r="AC44" s="14"/>
      <c r="AD44" s="11">
        <f t="shared" si="4"/>
        <v>150</v>
      </c>
      <c r="AE44" s="17">
        <v>30.05</v>
      </c>
      <c r="AF44" s="49">
        <f t="shared" si="5"/>
        <v>119.95</v>
      </c>
      <c r="AG44" s="73" t="str">
        <f t="shared" si="6"/>
        <v>VT-III</v>
      </c>
      <c r="AH44" s="75"/>
      <c r="AI44" s="15">
        <f t="shared" si="7"/>
        <v>16</v>
      </c>
    </row>
    <row r="45" spans="1:35" ht="15" customHeight="1">
      <c r="A45" s="55" t="s">
        <v>126</v>
      </c>
      <c r="B45" s="12">
        <v>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>
        <v>3</v>
      </c>
      <c r="T45" s="14"/>
      <c r="U45" s="14"/>
      <c r="V45" s="14"/>
      <c r="W45" s="14"/>
      <c r="X45" s="14">
        <v>6</v>
      </c>
      <c r="Y45" s="14"/>
      <c r="Z45" s="14"/>
      <c r="AA45" s="14"/>
      <c r="AB45" s="14"/>
      <c r="AC45" s="14"/>
      <c r="AD45" s="11">
        <f t="shared" si="4"/>
        <v>130</v>
      </c>
      <c r="AE45" s="17">
        <v>28.1</v>
      </c>
      <c r="AF45" s="49">
        <f t="shared" si="5"/>
        <v>101.9</v>
      </c>
      <c r="AG45" s="73">
        <f t="shared" si="6"/>
      </c>
      <c r="AH45" s="75"/>
      <c r="AI45" s="15">
        <f t="shared" si="7"/>
        <v>16</v>
      </c>
    </row>
    <row r="46" spans="1:35" ht="15" customHeight="1">
      <c r="A46" s="55" t="s">
        <v>127</v>
      </c>
      <c r="B46" s="12">
        <v>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>
        <v>8</v>
      </c>
      <c r="T46" s="14"/>
      <c r="U46" s="14"/>
      <c r="V46" s="14"/>
      <c r="W46" s="14"/>
      <c r="X46" s="14">
        <v>1</v>
      </c>
      <c r="Y46" s="14"/>
      <c r="Z46" s="14"/>
      <c r="AA46" s="14"/>
      <c r="AB46" s="14"/>
      <c r="AC46" s="14"/>
      <c r="AD46" s="11">
        <f t="shared" si="4"/>
        <v>155</v>
      </c>
      <c r="AE46" s="17">
        <v>43.38</v>
      </c>
      <c r="AF46" s="49">
        <f t="shared" si="5"/>
        <v>111.62</v>
      </c>
      <c r="AG46" s="73">
        <f t="shared" si="6"/>
      </c>
      <c r="AH46" s="75"/>
      <c r="AI46" s="15">
        <f t="shared" si="7"/>
        <v>16</v>
      </c>
    </row>
    <row r="47" spans="1:35" ht="15" customHeight="1">
      <c r="A47" s="55" t="s">
        <v>136</v>
      </c>
      <c r="B47" s="12">
        <v>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>
        <v>3</v>
      </c>
      <c r="T47" s="14"/>
      <c r="U47" s="14"/>
      <c r="V47" s="14"/>
      <c r="W47" s="14"/>
      <c r="X47" s="14">
        <v>1</v>
      </c>
      <c r="Y47" s="14"/>
      <c r="Z47" s="14"/>
      <c r="AA47" s="14"/>
      <c r="AB47" s="14"/>
      <c r="AC47" s="14">
        <v>5</v>
      </c>
      <c r="AD47" s="11">
        <f t="shared" si="4"/>
        <v>105</v>
      </c>
      <c r="AE47" s="17">
        <v>34.86</v>
      </c>
      <c r="AF47" s="49">
        <f t="shared" si="5"/>
        <v>70.14</v>
      </c>
      <c r="AG47" s="73">
        <f t="shared" si="6"/>
      </c>
      <c r="AH47" s="75"/>
      <c r="AI47" s="15">
        <f t="shared" si="7"/>
        <v>16</v>
      </c>
    </row>
    <row r="48" spans="1:35" ht="15" customHeight="1">
      <c r="A48" s="55" t="s">
        <v>49</v>
      </c>
      <c r="B48" s="12">
        <v>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>
        <v>6</v>
      </c>
      <c r="T48" s="14"/>
      <c r="U48" s="14"/>
      <c r="V48" s="14"/>
      <c r="W48" s="14"/>
      <c r="X48" s="14">
        <v>3</v>
      </c>
      <c r="Y48" s="14"/>
      <c r="Z48" s="14"/>
      <c r="AA48" s="14"/>
      <c r="AB48" s="14"/>
      <c r="AC48" s="14"/>
      <c r="AD48" s="11">
        <f t="shared" si="4"/>
        <v>145</v>
      </c>
      <c r="AE48" s="17">
        <v>27.91</v>
      </c>
      <c r="AF48" s="49">
        <f t="shared" si="5"/>
        <v>117.09</v>
      </c>
      <c r="AG48" s="73" t="str">
        <f t="shared" si="6"/>
        <v>VT-III</v>
      </c>
      <c r="AH48" s="75"/>
      <c r="AI48" s="15">
        <f t="shared" si="7"/>
        <v>16</v>
      </c>
    </row>
    <row r="49" spans="1:35" ht="15">
      <c r="A49" s="33" t="s">
        <v>115</v>
      </c>
      <c r="B49" s="12">
        <v>7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>
        <v>4</v>
      </c>
      <c r="T49" s="14"/>
      <c r="U49" s="14"/>
      <c r="V49" s="14"/>
      <c r="W49" s="14"/>
      <c r="X49" s="14">
        <v>5</v>
      </c>
      <c r="Y49" s="14"/>
      <c r="Z49" s="14"/>
      <c r="AA49" s="14"/>
      <c r="AB49" s="14"/>
      <c r="AC49" s="14"/>
      <c r="AD49" s="11">
        <f t="shared" si="4"/>
        <v>135</v>
      </c>
      <c r="AE49" s="17">
        <v>65.44</v>
      </c>
      <c r="AF49" s="49">
        <f t="shared" si="5"/>
        <v>69.56</v>
      </c>
      <c r="AG49" s="73">
        <f t="shared" si="6"/>
      </c>
      <c r="AH49" s="75"/>
      <c r="AI49" s="15">
        <f t="shared" si="7"/>
        <v>16</v>
      </c>
    </row>
    <row r="50" spans="1:35" ht="15">
      <c r="A50" s="33" t="s">
        <v>132</v>
      </c>
      <c r="B50" s="12">
        <v>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>
        <v>2</v>
      </c>
      <c r="T50" s="14"/>
      <c r="U50" s="14"/>
      <c r="V50" s="14"/>
      <c r="W50" s="14"/>
      <c r="X50" s="14">
        <v>3</v>
      </c>
      <c r="Y50" s="14"/>
      <c r="Z50" s="14"/>
      <c r="AA50" s="14"/>
      <c r="AB50" s="14"/>
      <c r="AC50" s="14">
        <v>4</v>
      </c>
      <c r="AD50" s="11">
        <f t="shared" si="4"/>
        <v>105</v>
      </c>
      <c r="AE50" s="17">
        <v>65.56</v>
      </c>
      <c r="AF50" s="49">
        <f t="shared" si="5"/>
        <v>39.44</v>
      </c>
      <c r="AG50" s="73">
        <f t="shared" si="6"/>
      </c>
      <c r="AH50" s="75"/>
      <c r="AI50" s="15">
        <f t="shared" si="7"/>
        <v>16</v>
      </c>
    </row>
    <row r="51" spans="1:35" ht="15">
      <c r="A51" s="33" t="s">
        <v>51</v>
      </c>
      <c r="B51" s="12">
        <v>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>
        <v>3</v>
      </c>
      <c r="T51" s="14"/>
      <c r="U51" s="14"/>
      <c r="V51" s="14"/>
      <c r="W51" s="14"/>
      <c r="X51" s="14">
        <v>5</v>
      </c>
      <c r="Y51" s="14"/>
      <c r="Z51" s="14"/>
      <c r="AA51" s="14"/>
      <c r="AB51" s="14"/>
      <c r="AC51" s="14">
        <v>1</v>
      </c>
      <c r="AD51" s="11">
        <f t="shared" si="4"/>
        <v>125</v>
      </c>
      <c r="AE51" s="17">
        <v>37.58</v>
      </c>
      <c r="AF51" s="49">
        <f t="shared" si="5"/>
        <v>87.42</v>
      </c>
      <c r="AG51" s="73">
        <f t="shared" si="6"/>
      </c>
      <c r="AH51" s="75"/>
      <c r="AI51" s="15">
        <f t="shared" si="7"/>
        <v>16</v>
      </c>
    </row>
    <row r="52" spans="1:35" ht="15">
      <c r="A52" s="33" t="s">
        <v>53</v>
      </c>
      <c r="B52" s="12">
        <v>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>
        <v>6</v>
      </c>
      <c r="T52" s="14"/>
      <c r="U52" s="14"/>
      <c r="V52" s="14"/>
      <c r="W52" s="14"/>
      <c r="X52" s="14">
        <v>2</v>
      </c>
      <c r="Y52" s="14"/>
      <c r="Z52" s="14"/>
      <c r="AA52" s="14"/>
      <c r="AB52" s="14"/>
      <c r="AC52" s="14">
        <v>1</v>
      </c>
      <c r="AD52" s="11">
        <f t="shared" si="4"/>
        <v>140</v>
      </c>
      <c r="AE52" s="17">
        <v>39.48</v>
      </c>
      <c r="AF52" s="49">
        <f t="shared" si="5"/>
        <v>100.52000000000001</v>
      </c>
      <c r="AG52" s="73">
        <f t="shared" si="6"/>
      </c>
      <c r="AH52" s="75"/>
      <c r="AI52" s="15">
        <f t="shared" si="7"/>
        <v>16</v>
      </c>
    </row>
    <row r="53" spans="1:35" ht="15">
      <c r="A53" s="33" t="s">
        <v>154</v>
      </c>
      <c r="B53" s="12">
        <v>7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>
        <v>8</v>
      </c>
      <c r="T53" s="14"/>
      <c r="U53" s="14"/>
      <c r="V53" s="14"/>
      <c r="W53" s="14"/>
      <c r="X53" s="14"/>
      <c r="Y53" s="14"/>
      <c r="Z53" s="14"/>
      <c r="AA53" s="14"/>
      <c r="AB53" s="14"/>
      <c r="AC53" s="14">
        <v>1</v>
      </c>
      <c r="AD53" s="11">
        <f t="shared" si="4"/>
        <v>150</v>
      </c>
      <c r="AE53" s="17">
        <v>58.21</v>
      </c>
      <c r="AF53" s="49">
        <f t="shared" si="5"/>
        <v>91.78999999999999</v>
      </c>
      <c r="AG53" s="73">
        <f t="shared" si="6"/>
      </c>
      <c r="AH53" s="75"/>
      <c r="AI53" s="15">
        <f t="shared" si="7"/>
        <v>16</v>
      </c>
    </row>
    <row r="54" spans="1:35" ht="15">
      <c r="A54" s="33" t="s">
        <v>121</v>
      </c>
      <c r="B54" s="12">
        <v>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>
        <v>2</v>
      </c>
      <c r="T54" s="14"/>
      <c r="U54" s="14"/>
      <c r="V54" s="14"/>
      <c r="W54" s="14"/>
      <c r="X54" s="14">
        <v>5</v>
      </c>
      <c r="Y54" s="14"/>
      <c r="Z54" s="14"/>
      <c r="AA54" s="14"/>
      <c r="AB54" s="14"/>
      <c r="AC54" s="14">
        <v>2</v>
      </c>
      <c r="AD54" s="11">
        <f t="shared" si="4"/>
        <v>115</v>
      </c>
      <c r="AE54" s="17">
        <v>29.04</v>
      </c>
      <c r="AF54" s="49">
        <f t="shared" si="5"/>
        <v>85.96000000000001</v>
      </c>
      <c r="AG54" s="73">
        <f t="shared" si="6"/>
      </c>
      <c r="AH54" s="75"/>
      <c r="AI54" s="15">
        <f t="shared" si="7"/>
        <v>16</v>
      </c>
    </row>
    <row r="55" spans="1:35" ht="15">
      <c r="A55" s="3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1">
        <f t="shared" si="4"/>
        <v>0</v>
      </c>
      <c r="AE55" s="17"/>
      <c r="AF55" s="49">
        <f t="shared" si="5"/>
        <v>0</v>
      </c>
      <c r="AG55" s="73">
        <f t="shared" si="6"/>
      </c>
      <c r="AH55" s="75"/>
      <c r="AI55" s="15">
        <f t="shared" si="7"/>
        <v>0</v>
      </c>
    </row>
    <row r="56" spans="1:35" ht="15">
      <c r="A56" s="3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1">
        <f t="shared" si="4"/>
        <v>0</v>
      </c>
      <c r="AE56" s="17"/>
      <c r="AF56" s="49">
        <f t="shared" si="5"/>
        <v>0</v>
      </c>
      <c r="AG56" s="73">
        <f t="shared" si="6"/>
      </c>
      <c r="AH56" s="75"/>
      <c r="AI56" s="15">
        <f t="shared" si="7"/>
        <v>0</v>
      </c>
    </row>
    <row r="57" spans="1:35" ht="15">
      <c r="A57" s="3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1">
        <f t="shared" si="4"/>
        <v>0</v>
      </c>
      <c r="AE57" s="17"/>
      <c r="AF57" s="49">
        <f t="shared" si="5"/>
        <v>0</v>
      </c>
      <c r="AG57" s="73">
        <f t="shared" si="6"/>
      </c>
      <c r="AH57" s="75"/>
      <c r="AI57" s="15">
        <f t="shared" si="7"/>
        <v>0</v>
      </c>
    </row>
    <row r="58" spans="1:35" ht="15">
      <c r="A58" s="3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1">
        <f t="shared" si="4"/>
        <v>0</v>
      </c>
      <c r="AE58" s="17"/>
      <c r="AF58" s="49">
        <f t="shared" si="5"/>
        <v>0</v>
      </c>
      <c r="AG58" s="73">
        <f t="shared" si="6"/>
      </c>
      <c r="AH58" s="75"/>
      <c r="AI58" s="15">
        <f t="shared" si="7"/>
        <v>0</v>
      </c>
    </row>
    <row r="59" spans="1:35" ht="15">
      <c r="A59" s="3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1">
        <f t="shared" si="4"/>
        <v>0</v>
      </c>
      <c r="AE59" s="17"/>
      <c r="AF59" s="49">
        <f t="shared" si="5"/>
        <v>0</v>
      </c>
      <c r="AG59" s="73">
        <f t="shared" si="6"/>
      </c>
      <c r="AH59" s="75"/>
      <c r="AI59" s="15">
        <f t="shared" si="7"/>
        <v>0</v>
      </c>
    </row>
    <row r="60" spans="1:35" ht="15">
      <c r="A60" s="3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1">
        <f t="shared" si="4"/>
        <v>0</v>
      </c>
      <c r="AE60" s="17"/>
      <c r="AF60" s="49">
        <f t="shared" si="5"/>
        <v>0</v>
      </c>
      <c r="AG60" s="73">
        <f t="shared" si="6"/>
      </c>
      <c r="AH60" s="75"/>
      <c r="AI60" s="15">
        <f t="shared" si="7"/>
        <v>0</v>
      </c>
    </row>
    <row r="61" spans="1:35" ht="15">
      <c r="A61" s="3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1">
        <f t="shared" si="4"/>
        <v>0</v>
      </c>
      <c r="AE61" s="17"/>
      <c r="AF61" s="49">
        <f t="shared" si="5"/>
        <v>0</v>
      </c>
      <c r="AG61" s="73">
        <f t="shared" si="6"/>
      </c>
      <c r="AH61" s="75"/>
      <c r="AI61" s="15">
        <f t="shared" si="7"/>
        <v>0</v>
      </c>
    </row>
    <row r="62" spans="1:35" ht="15">
      <c r="A62" s="3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1">
        <f t="shared" si="4"/>
        <v>0</v>
      </c>
      <c r="AE62" s="17"/>
      <c r="AF62" s="49">
        <f t="shared" si="5"/>
        <v>0</v>
      </c>
      <c r="AG62" s="73">
        <f t="shared" si="6"/>
      </c>
      <c r="AH62" s="75"/>
      <c r="AI62" s="15">
        <f t="shared" si="7"/>
        <v>0</v>
      </c>
    </row>
    <row r="63" spans="1:35" ht="15">
      <c r="A63" s="3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1">
        <f t="shared" si="4"/>
        <v>0</v>
      </c>
      <c r="AE63" s="17"/>
      <c r="AF63" s="49">
        <f t="shared" si="5"/>
        <v>0</v>
      </c>
      <c r="AG63" s="73">
        <f t="shared" si="6"/>
      </c>
      <c r="AH63" s="75"/>
      <c r="AI63" s="15">
        <f t="shared" si="7"/>
        <v>0</v>
      </c>
    </row>
    <row r="64" spans="1:35" ht="15">
      <c r="A64" s="3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1">
        <f t="shared" si="4"/>
        <v>0</v>
      </c>
      <c r="AE64" s="17"/>
      <c r="AF64" s="49">
        <f t="shared" si="5"/>
        <v>0</v>
      </c>
      <c r="AG64" s="73">
        <f t="shared" si="6"/>
      </c>
      <c r="AH64" s="75"/>
      <c r="AI64" s="15">
        <f t="shared" si="7"/>
        <v>0</v>
      </c>
    </row>
    <row r="65" spans="1:35" ht="15">
      <c r="A65" s="3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1">
        <f t="shared" si="4"/>
        <v>0</v>
      </c>
      <c r="AE65" s="17"/>
      <c r="AF65" s="49">
        <f t="shared" si="5"/>
        <v>0</v>
      </c>
      <c r="AG65" s="73">
        <f t="shared" si="6"/>
      </c>
      <c r="AH65" s="75"/>
      <c r="AI65" s="15">
        <f t="shared" si="7"/>
        <v>0</v>
      </c>
    </row>
    <row r="66" spans="33:34" ht="12.75">
      <c r="AG66" s="96"/>
      <c r="AH66" s="75"/>
    </row>
  </sheetData>
  <sheetProtection/>
  <mergeCells count="9">
    <mergeCell ref="AP13:AQ13"/>
    <mergeCell ref="AP12:AQ12"/>
    <mergeCell ref="AP19:AQ19"/>
    <mergeCell ref="AP20:AQ20"/>
    <mergeCell ref="AL6:AM6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L65"/>
  <sheetViews>
    <sheetView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1" sqref="B41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29" width="3.875" style="0" hidden="1" customWidth="1"/>
    <col min="30" max="30" width="8.75390625" style="0" hidden="1" customWidth="1"/>
    <col min="31" max="31" width="7.625" style="0" customWidth="1"/>
    <col min="32" max="32" width="11.75390625" style="0" customWidth="1"/>
    <col min="33" max="33" width="8.75390625" style="0" customWidth="1"/>
    <col min="34" max="34" width="11.75390625" style="0" customWidth="1"/>
    <col min="35" max="35" width="3.00390625" style="0" bestFit="1" customWidth="1"/>
  </cols>
  <sheetData>
    <row r="1" spans="1:36" ht="15" customHeight="1">
      <c r="A1" s="94" t="str">
        <f>Celková!C7</f>
        <v>Mířená střelba z velkorážové pistole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4"/>
      <c r="AI1" s="1"/>
      <c r="AJ1" s="1"/>
    </row>
    <row r="2" spans="1:36" ht="15" customHeight="1">
      <c r="A2" s="1" t="s">
        <v>73</v>
      </c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customHeight="1">
      <c r="A3" s="1" t="s">
        <v>75</v>
      </c>
      <c r="B3" s="53" t="s">
        <v>74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 customHeight="1">
      <c r="A4" s="1" t="s">
        <v>76</v>
      </c>
      <c r="B4" s="1" t="s">
        <v>58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50"/>
      <c r="Z4" s="50"/>
      <c r="AA4" s="50"/>
      <c r="AB4" s="50"/>
      <c r="AC4" s="1"/>
      <c r="AD4" s="1"/>
      <c r="AE4" s="1"/>
      <c r="AF4" s="1"/>
      <c r="AG4" s="1"/>
      <c r="AH4" s="1"/>
      <c r="AI4" s="1"/>
      <c r="AJ4" s="1"/>
    </row>
    <row r="5" spans="1:36" ht="15" customHeight="1" thickBot="1">
      <c r="A5" s="1"/>
      <c r="B5" s="144" t="s">
        <v>77</v>
      </c>
      <c r="C5" s="93"/>
      <c r="D5" s="146" t="s">
        <v>72</v>
      </c>
      <c r="E5" s="147"/>
      <c r="F5" s="147"/>
      <c r="G5" s="147"/>
      <c r="H5" s="147"/>
      <c r="I5" s="147"/>
      <c r="J5" s="147"/>
      <c r="K5" s="147"/>
      <c r="L5" s="147"/>
      <c r="M5" s="148"/>
      <c r="N5" s="136" t="s">
        <v>59</v>
      </c>
      <c r="O5" s="137"/>
      <c r="P5" s="137"/>
      <c r="Q5" s="137"/>
      <c r="R5" s="138"/>
      <c r="S5" s="136" t="s">
        <v>82</v>
      </c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"/>
      <c r="AE5" s="1"/>
      <c r="AF5" s="1"/>
      <c r="AG5" s="1"/>
      <c r="AH5" s="2" t="s">
        <v>21</v>
      </c>
      <c r="AI5" s="1"/>
      <c r="AJ5" s="1"/>
    </row>
    <row r="6" spans="1:36" ht="15" customHeight="1" thickBot="1">
      <c r="A6" s="44" t="s">
        <v>24</v>
      </c>
      <c r="B6" s="145"/>
      <c r="C6" s="82">
        <v>0</v>
      </c>
      <c r="D6" s="51" t="s">
        <v>62</v>
      </c>
      <c r="E6" s="51" t="s">
        <v>63</v>
      </c>
      <c r="F6" s="51" t="s">
        <v>64</v>
      </c>
      <c r="G6" s="51">
        <v>10</v>
      </c>
      <c r="H6" s="51">
        <v>9</v>
      </c>
      <c r="I6" s="51">
        <v>8</v>
      </c>
      <c r="J6" s="51">
        <v>7</v>
      </c>
      <c r="K6" s="51">
        <v>6</v>
      </c>
      <c r="L6" s="51">
        <v>5</v>
      </c>
      <c r="M6" s="82">
        <v>0</v>
      </c>
      <c r="N6" s="51">
        <v>11</v>
      </c>
      <c r="O6" s="51">
        <v>10</v>
      </c>
      <c r="P6" s="51">
        <v>9</v>
      </c>
      <c r="Q6" s="51">
        <v>8</v>
      </c>
      <c r="R6" s="26">
        <v>0</v>
      </c>
      <c r="S6" s="51">
        <v>10</v>
      </c>
      <c r="T6" s="51">
        <v>9</v>
      </c>
      <c r="U6" s="51">
        <v>8</v>
      </c>
      <c r="V6" s="51">
        <v>7</v>
      </c>
      <c r="W6" s="51">
        <v>6</v>
      </c>
      <c r="X6" s="51">
        <v>5</v>
      </c>
      <c r="Y6" s="51">
        <v>4</v>
      </c>
      <c r="Z6" s="51">
        <v>3</v>
      </c>
      <c r="AA6" s="51">
        <v>2</v>
      </c>
      <c r="AB6" s="21">
        <v>1</v>
      </c>
      <c r="AC6" s="26">
        <v>0</v>
      </c>
      <c r="AD6" s="19" t="s">
        <v>22</v>
      </c>
      <c r="AE6" s="21" t="s">
        <v>1</v>
      </c>
      <c r="AF6" s="23" t="s">
        <v>20</v>
      </c>
      <c r="AG6" s="1"/>
      <c r="AH6" s="15" t="s">
        <v>19</v>
      </c>
      <c r="AI6" s="56">
        <v>16</v>
      </c>
      <c r="AJ6" s="1"/>
    </row>
    <row r="7" spans="1:36" ht="15" customHeight="1">
      <c r="A7" s="55" t="s">
        <v>145</v>
      </c>
      <c r="B7" s="25">
        <v>8</v>
      </c>
      <c r="C7" s="25">
        <v>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0">
        <f aca="true" t="shared" si="0" ref="AD7:AD38">B7*10+D7*AL$14+E7*AL$15+F7*AL$16+G7*10+H7*9+I7*8+J7*7+K7*6+L7*5+N7*AL$21+O7*AL$22+P7*AL$23+Q7*AL$24+S7*10+T7*9+U7*8+V7*7+W7*6+X7*5+Y7*4+Z7*3+AA7*2+AB7</f>
        <v>80</v>
      </c>
      <c r="AE7" s="22">
        <v>56.64</v>
      </c>
      <c r="AF7" s="24">
        <f aca="true" t="shared" si="1" ref="AF7:AF38">IF(AD7-AE7&lt;0,0,AD7-AE7)</f>
        <v>23.36</v>
      </c>
      <c r="AG7" s="1"/>
      <c r="AH7" s="15">
        <f aca="true" t="shared" si="2" ref="AH7:AH38">SUM(B7:AC7)</f>
        <v>16</v>
      </c>
      <c r="AI7" s="1"/>
      <c r="AJ7" s="1"/>
    </row>
    <row r="8" spans="1:36" ht="15" customHeight="1">
      <c r="A8" s="55" t="s">
        <v>86</v>
      </c>
      <c r="B8" s="12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1">
        <f t="shared" si="0"/>
        <v>160</v>
      </c>
      <c r="AE8" s="16">
        <v>25.89</v>
      </c>
      <c r="AF8" s="49">
        <f t="shared" si="1"/>
        <v>134.11</v>
      </c>
      <c r="AG8" s="1"/>
      <c r="AH8" s="15">
        <f t="shared" si="2"/>
        <v>16</v>
      </c>
      <c r="AI8" s="1"/>
      <c r="AJ8" s="1"/>
    </row>
    <row r="9" spans="1:36" ht="15" customHeight="1">
      <c r="A9" s="55" t="s">
        <v>30</v>
      </c>
      <c r="B9" s="12">
        <v>15</v>
      </c>
      <c r="C9" s="12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1">
        <f t="shared" si="0"/>
        <v>150</v>
      </c>
      <c r="AE9" s="16">
        <v>131.1</v>
      </c>
      <c r="AF9" s="49">
        <f t="shared" si="1"/>
        <v>18.900000000000006</v>
      </c>
      <c r="AG9" s="1"/>
      <c r="AH9" s="15">
        <f t="shared" si="2"/>
        <v>16</v>
      </c>
      <c r="AI9" s="1"/>
      <c r="AJ9" s="1"/>
    </row>
    <row r="10" spans="1:36" ht="15" customHeight="1">
      <c r="A10" s="55" t="s">
        <v>117</v>
      </c>
      <c r="B10" s="12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1">
        <f t="shared" si="0"/>
        <v>160</v>
      </c>
      <c r="AE10" s="17">
        <v>28.3</v>
      </c>
      <c r="AF10" s="49">
        <f t="shared" si="1"/>
        <v>131.7</v>
      </c>
      <c r="AG10" s="1"/>
      <c r="AH10" s="15">
        <f t="shared" si="2"/>
        <v>16</v>
      </c>
      <c r="AI10" s="1"/>
      <c r="AJ10" s="1"/>
    </row>
    <row r="11" spans="1:36" ht="15" customHeight="1">
      <c r="A11" s="55" t="s">
        <v>118</v>
      </c>
      <c r="B11" s="12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1">
        <f t="shared" si="0"/>
        <v>160</v>
      </c>
      <c r="AE11" s="17">
        <v>33.85</v>
      </c>
      <c r="AF11" s="49">
        <f t="shared" si="1"/>
        <v>126.15</v>
      </c>
      <c r="AG11" s="1"/>
      <c r="AH11" s="15">
        <f t="shared" si="2"/>
        <v>16</v>
      </c>
      <c r="AI11" s="1"/>
      <c r="AJ11" s="1"/>
    </row>
    <row r="12" spans="1:38" ht="15" customHeight="1">
      <c r="A12" s="55" t="s">
        <v>119</v>
      </c>
      <c r="B12" s="12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1">
        <f t="shared" si="0"/>
        <v>160</v>
      </c>
      <c r="AE12" s="17">
        <v>23.89</v>
      </c>
      <c r="AF12" s="49">
        <f t="shared" si="1"/>
        <v>136.11</v>
      </c>
      <c r="AG12" s="1"/>
      <c r="AH12" s="15">
        <f t="shared" si="2"/>
        <v>16</v>
      </c>
      <c r="AI12" s="1"/>
      <c r="AJ12" s="1"/>
      <c r="AK12" s="143" t="s">
        <v>61</v>
      </c>
      <c r="AL12" s="143"/>
    </row>
    <row r="13" spans="1:38" ht="15" customHeight="1">
      <c r="A13" s="55" t="s">
        <v>34</v>
      </c>
      <c r="B13" s="12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1">
        <f t="shared" si="0"/>
        <v>160</v>
      </c>
      <c r="AE13" s="17">
        <v>36.91</v>
      </c>
      <c r="AF13" s="49">
        <f t="shared" si="1"/>
        <v>123.09</v>
      </c>
      <c r="AG13" s="1"/>
      <c r="AH13" s="15">
        <f t="shared" si="2"/>
        <v>16</v>
      </c>
      <c r="AI13" s="1"/>
      <c r="AJ13" s="1"/>
      <c r="AK13" s="140" t="s">
        <v>70</v>
      </c>
      <c r="AL13" s="140"/>
    </row>
    <row r="14" spans="1:38" ht="15" customHeight="1">
      <c r="A14" s="55" t="s">
        <v>88</v>
      </c>
      <c r="B14" s="12">
        <v>16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1">
        <f t="shared" si="0"/>
        <v>160</v>
      </c>
      <c r="AE14" s="16">
        <v>23.04</v>
      </c>
      <c r="AF14" s="49">
        <f t="shared" si="1"/>
        <v>136.96</v>
      </c>
      <c r="AG14" s="1"/>
      <c r="AH14" s="15">
        <f t="shared" si="2"/>
        <v>16</v>
      </c>
      <c r="AI14" s="1"/>
      <c r="AJ14" s="1"/>
      <c r="AK14" s="77" t="s">
        <v>62</v>
      </c>
      <c r="AL14" s="67">
        <v>12</v>
      </c>
    </row>
    <row r="15" spans="1:38" ht="15" customHeight="1">
      <c r="A15" s="55" t="s">
        <v>91</v>
      </c>
      <c r="B15" s="12">
        <v>16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1">
        <f t="shared" si="0"/>
        <v>160</v>
      </c>
      <c r="AE15" s="16">
        <v>57.07</v>
      </c>
      <c r="AF15" s="49">
        <f t="shared" si="1"/>
        <v>102.93</v>
      </c>
      <c r="AG15" s="1"/>
      <c r="AH15" s="15">
        <f t="shared" si="2"/>
        <v>16</v>
      </c>
      <c r="AI15" s="1"/>
      <c r="AJ15" s="1"/>
      <c r="AK15" s="77" t="s">
        <v>63</v>
      </c>
      <c r="AL15" s="67">
        <v>10</v>
      </c>
    </row>
    <row r="16" spans="1:38" ht="15" customHeight="1">
      <c r="A16" s="55" t="s">
        <v>147</v>
      </c>
      <c r="B16" s="12">
        <v>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1">
        <f t="shared" si="0"/>
        <v>160</v>
      </c>
      <c r="AE16" s="16">
        <v>33.54</v>
      </c>
      <c r="AF16" s="49">
        <f t="shared" si="1"/>
        <v>126.46000000000001</v>
      </c>
      <c r="AG16" s="1"/>
      <c r="AH16" s="15">
        <f t="shared" si="2"/>
        <v>16</v>
      </c>
      <c r="AI16" s="1"/>
      <c r="AJ16" s="1"/>
      <c r="AK16" s="77" t="s">
        <v>64</v>
      </c>
      <c r="AL16" s="67">
        <v>8</v>
      </c>
    </row>
    <row r="17" spans="1:36" ht="15" customHeight="1">
      <c r="A17" s="55" t="s">
        <v>92</v>
      </c>
      <c r="B17" s="12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>
        <f t="shared" si="0"/>
        <v>160</v>
      </c>
      <c r="AE17" s="16">
        <v>63.37</v>
      </c>
      <c r="AF17" s="49">
        <f t="shared" si="1"/>
        <v>96.63</v>
      </c>
      <c r="AG17" s="1"/>
      <c r="AH17" s="15">
        <f t="shared" si="2"/>
        <v>16</v>
      </c>
      <c r="AI17" s="1"/>
      <c r="AJ17" s="1"/>
    </row>
    <row r="18" spans="1:36" ht="15" customHeight="1">
      <c r="A18" s="55" t="s">
        <v>55</v>
      </c>
      <c r="B18" s="12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1">
        <f t="shared" si="0"/>
        <v>160</v>
      </c>
      <c r="AE18" s="16">
        <v>29.86</v>
      </c>
      <c r="AF18" s="49">
        <f t="shared" si="1"/>
        <v>130.14</v>
      </c>
      <c r="AG18" s="1"/>
      <c r="AH18" s="15">
        <f t="shared" si="2"/>
        <v>16</v>
      </c>
      <c r="AI18" s="1"/>
      <c r="AJ18" s="1"/>
    </row>
    <row r="19" spans="1:38" ht="15" customHeight="1">
      <c r="A19" s="55" t="s">
        <v>94</v>
      </c>
      <c r="B19" s="12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1">
        <f t="shared" si="0"/>
        <v>160</v>
      </c>
      <c r="AE19" s="17">
        <v>26.57</v>
      </c>
      <c r="AF19" s="49">
        <f t="shared" si="1"/>
        <v>133.43</v>
      </c>
      <c r="AG19" s="1"/>
      <c r="AH19" s="15">
        <f t="shared" si="2"/>
        <v>16</v>
      </c>
      <c r="AI19" s="1"/>
      <c r="AJ19" s="1"/>
      <c r="AK19" s="143" t="s">
        <v>59</v>
      </c>
      <c r="AL19" s="143"/>
    </row>
    <row r="20" spans="1:38" ht="15" customHeight="1">
      <c r="A20" s="55" t="s">
        <v>144</v>
      </c>
      <c r="B20" s="12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1">
        <f t="shared" si="0"/>
        <v>160</v>
      </c>
      <c r="AE20" s="17">
        <v>84.65</v>
      </c>
      <c r="AF20" s="49">
        <f t="shared" si="1"/>
        <v>75.35</v>
      </c>
      <c r="AG20" s="1"/>
      <c r="AH20" s="15">
        <f t="shared" si="2"/>
        <v>16</v>
      </c>
      <c r="AI20" s="1"/>
      <c r="AJ20" s="1"/>
      <c r="AK20" s="140" t="s">
        <v>70</v>
      </c>
      <c r="AL20" s="140"/>
    </row>
    <row r="21" spans="1:38" ht="15" customHeight="1">
      <c r="A21" s="55" t="s">
        <v>152</v>
      </c>
      <c r="B21" s="12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1">
        <f t="shared" si="0"/>
        <v>160</v>
      </c>
      <c r="AE21" s="17">
        <v>50.34</v>
      </c>
      <c r="AF21" s="49">
        <f t="shared" si="1"/>
        <v>109.66</v>
      </c>
      <c r="AG21" s="1"/>
      <c r="AH21" s="15">
        <f t="shared" si="2"/>
        <v>16</v>
      </c>
      <c r="AI21" s="1"/>
      <c r="AJ21" s="1"/>
      <c r="AK21" s="77" t="s">
        <v>62</v>
      </c>
      <c r="AL21" s="67">
        <v>11</v>
      </c>
    </row>
    <row r="22" spans="1:38" ht="15" customHeight="1">
      <c r="A22" s="55" t="s">
        <v>96</v>
      </c>
      <c r="B22" s="12">
        <v>12</v>
      </c>
      <c r="C22" s="14">
        <v>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1">
        <f t="shared" si="0"/>
        <v>120</v>
      </c>
      <c r="AE22" s="17">
        <v>101.5</v>
      </c>
      <c r="AF22" s="49">
        <f t="shared" si="1"/>
        <v>18.5</v>
      </c>
      <c r="AG22" s="1"/>
      <c r="AH22" s="15">
        <f t="shared" si="2"/>
        <v>16</v>
      </c>
      <c r="AI22" s="1"/>
      <c r="AJ22" s="1"/>
      <c r="AK22" s="77" t="s">
        <v>63</v>
      </c>
      <c r="AL22" s="67">
        <v>10</v>
      </c>
    </row>
    <row r="23" spans="1:38" ht="15" customHeight="1">
      <c r="A23" s="55" t="s">
        <v>120</v>
      </c>
      <c r="B23" s="12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1">
        <f t="shared" si="0"/>
        <v>160</v>
      </c>
      <c r="AE23" s="17">
        <v>41.24</v>
      </c>
      <c r="AF23" s="49">
        <f t="shared" si="1"/>
        <v>118.75999999999999</v>
      </c>
      <c r="AG23" s="1"/>
      <c r="AH23" s="15">
        <f t="shared" si="2"/>
        <v>16</v>
      </c>
      <c r="AI23" s="1"/>
      <c r="AJ23" s="1"/>
      <c r="AK23" s="77" t="s">
        <v>64</v>
      </c>
      <c r="AL23" s="67">
        <v>9</v>
      </c>
    </row>
    <row r="24" spans="1:38" ht="15" customHeight="1">
      <c r="A24" s="55" t="s">
        <v>39</v>
      </c>
      <c r="B24" s="12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1">
        <f t="shared" si="0"/>
        <v>160</v>
      </c>
      <c r="AE24" s="17">
        <v>47.72</v>
      </c>
      <c r="AF24" s="49">
        <f t="shared" si="1"/>
        <v>112.28</v>
      </c>
      <c r="AG24" s="1"/>
      <c r="AH24" s="15">
        <f t="shared" si="2"/>
        <v>16</v>
      </c>
      <c r="AI24" s="1"/>
      <c r="AJ24" s="1"/>
      <c r="AK24" s="77" t="s">
        <v>65</v>
      </c>
      <c r="AL24" s="67">
        <v>8</v>
      </c>
    </row>
    <row r="25" spans="1:36" ht="15" customHeight="1">
      <c r="A25" s="55" t="s">
        <v>98</v>
      </c>
      <c r="B25" s="12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1">
        <f t="shared" si="0"/>
        <v>160</v>
      </c>
      <c r="AE25" s="17">
        <v>38.06</v>
      </c>
      <c r="AF25" s="49">
        <f t="shared" si="1"/>
        <v>121.94</v>
      </c>
      <c r="AG25" s="1"/>
      <c r="AH25" s="15">
        <f t="shared" si="2"/>
        <v>16</v>
      </c>
      <c r="AI25" s="1"/>
      <c r="AJ25" s="1"/>
    </row>
    <row r="26" spans="1:36" ht="15" customHeight="1">
      <c r="A26" s="55" t="s">
        <v>148</v>
      </c>
      <c r="B26" s="12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1">
        <f t="shared" si="0"/>
        <v>160</v>
      </c>
      <c r="AE26" s="17">
        <v>43.07</v>
      </c>
      <c r="AF26" s="49">
        <f t="shared" si="1"/>
        <v>116.93</v>
      </c>
      <c r="AG26" s="1"/>
      <c r="AH26" s="15">
        <f t="shared" si="2"/>
        <v>16</v>
      </c>
      <c r="AI26" s="1"/>
      <c r="AJ26" s="1"/>
    </row>
    <row r="27" spans="1:36" ht="15" customHeight="1">
      <c r="A27" s="55" t="s">
        <v>99</v>
      </c>
      <c r="B27" s="12">
        <v>16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1">
        <f t="shared" si="0"/>
        <v>160</v>
      </c>
      <c r="AE27" s="17">
        <v>38.83</v>
      </c>
      <c r="AF27" s="49">
        <f t="shared" si="1"/>
        <v>121.17</v>
      </c>
      <c r="AG27" s="1"/>
      <c r="AH27" s="15">
        <f t="shared" si="2"/>
        <v>16</v>
      </c>
      <c r="AI27" s="1"/>
      <c r="AJ27" s="1"/>
    </row>
    <row r="28" spans="1:36" ht="15" customHeight="1">
      <c r="A28" s="55" t="s">
        <v>101</v>
      </c>
      <c r="B28" s="12">
        <v>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1">
        <f t="shared" si="0"/>
        <v>160</v>
      </c>
      <c r="AE28" s="17">
        <v>31.5</v>
      </c>
      <c r="AF28" s="49">
        <f t="shared" si="1"/>
        <v>128.5</v>
      </c>
      <c r="AG28" s="1"/>
      <c r="AH28" s="15">
        <f t="shared" si="2"/>
        <v>16</v>
      </c>
      <c r="AI28" s="1"/>
      <c r="AJ28" s="1"/>
    </row>
    <row r="29" spans="1:36" ht="15" customHeight="1">
      <c r="A29" s="55" t="s">
        <v>153</v>
      </c>
      <c r="B29" s="12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1">
        <f t="shared" si="0"/>
        <v>160</v>
      </c>
      <c r="AE29" s="17">
        <v>25.81</v>
      </c>
      <c r="AF29" s="49">
        <f t="shared" si="1"/>
        <v>134.19</v>
      </c>
      <c r="AG29" s="1"/>
      <c r="AH29" s="15">
        <f t="shared" si="2"/>
        <v>16</v>
      </c>
      <c r="AI29" s="1"/>
      <c r="AJ29" s="1"/>
    </row>
    <row r="30" spans="1:36" ht="15" customHeight="1">
      <c r="A30" s="55" t="s">
        <v>146</v>
      </c>
      <c r="B30" s="12">
        <v>16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1">
        <f t="shared" si="0"/>
        <v>160</v>
      </c>
      <c r="AE30" s="17">
        <v>38.78</v>
      </c>
      <c r="AF30" s="49">
        <f t="shared" si="1"/>
        <v>121.22</v>
      </c>
      <c r="AG30" s="1"/>
      <c r="AH30" s="15">
        <f t="shared" si="2"/>
        <v>16</v>
      </c>
      <c r="AI30" s="1"/>
      <c r="AJ30" s="1"/>
    </row>
    <row r="31" spans="1:36" ht="15" customHeight="1">
      <c r="A31" s="55" t="s">
        <v>155</v>
      </c>
      <c r="B31" s="12">
        <v>15</v>
      </c>
      <c r="C31" s="14"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1">
        <f t="shared" si="0"/>
        <v>150</v>
      </c>
      <c r="AE31" s="17">
        <v>37.2</v>
      </c>
      <c r="AF31" s="49">
        <f t="shared" si="1"/>
        <v>112.8</v>
      </c>
      <c r="AG31" s="1"/>
      <c r="AH31" s="15">
        <f t="shared" si="2"/>
        <v>16</v>
      </c>
      <c r="AI31" s="1"/>
      <c r="AJ31" s="1"/>
    </row>
    <row r="32" spans="1:36" ht="15" customHeight="1">
      <c r="A32" s="55" t="s">
        <v>103</v>
      </c>
      <c r="B32" s="12">
        <v>16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1">
        <f t="shared" si="0"/>
        <v>160</v>
      </c>
      <c r="AE32" s="17">
        <v>36.46</v>
      </c>
      <c r="AF32" s="49">
        <f t="shared" si="1"/>
        <v>123.53999999999999</v>
      </c>
      <c r="AG32" s="1"/>
      <c r="AH32" s="15">
        <f t="shared" si="2"/>
        <v>16</v>
      </c>
      <c r="AI32" s="1"/>
      <c r="AJ32" s="1"/>
    </row>
    <row r="33" spans="1:36" ht="15" customHeight="1">
      <c r="A33" s="55" t="s">
        <v>123</v>
      </c>
      <c r="B33" s="12">
        <v>16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1">
        <f t="shared" si="0"/>
        <v>160</v>
      </c>
      <c r="AE33" s="17">
        <v>21.25</v>
      </c>
      <c r="AF33" s="49">
        <f t="shared" si="1"/>
        <v>138.75</v>
      </c>
      <c r="AG33" s="1"/>
      <c r="AH33" s="15">
        <f t="shared" si="2"/>
        <v>16</v>
      </c>
      <c r="AI33" s="1"/>
      <c r="AJ33" s="1"/>
    </row>
    <row r="34" spans="1:36" ht="15" customHeight="1">
      <c r="A34" s="55" t="s">
        <v>105</v>
      </c>
      <c r="B34" s="12">
        <v>16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1">
        <f t="shared" si="0"/>
        <v>160</v>
      </c>
      <c r="AE34" s="17">
        <v>39.4</v>
      </c>
      <c r="AF34" s="49">
        <f t="shared" si="1"/>
        <v>120.6</v>
      </c>
      <c r="AG34" s="1"/>
      <c r="AH34" s="15">
        <f t="shared" si="2"/>
        <v>16</v>
      </c>
      <c r="AI34" s="1"/>
      <c r="AJ34" s="1"/>
    </row>
    <row r="35" spans="1:36" ht="15" customHeight="1">
      <c r="A35" s="55" t="s">
        <v>107</v>
      </c>
      <c r="B35" s="12">
        <v>16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1">
        <f t="shared" si="0"/>
        <v>160</v>
      </c>
      <c r="AE35" s="17">
        <v>41.17</v>
      </c>
      <c r="AF35" s="49">
        <f t="shared" si="1"/>
        <v>118.83</v>
      </c>
      <c r="AG35" s="1"/>
      <c r="AH35" s="15">
        <f t="shared" si="2"/>
        <v>16</v>
      </c>
      <c r="AI35" s="1"/>
      <c r="AJ35" s="1"/>
    </row>
    <row r="36" spans="1:36" ht="15" customHeight="1">
      <c r="A36" s="55" t="s">
        <v>109</v>
      </c>
      <c r="B36" s="12">
        <v>16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1">
        <f t="shared" si="0"/>
        <v>160</v>
      </c>
      <c r="AE36" s="17">
        <v>36.62</v>
      </c>
      <c r="AF36" s="49">
        <f t="shared" si="1"/>
        <v>123.38</v>
      </c>
      <c r="AG36" s="1"/>
      <c r="AH36" s="15">
        <f t="shared" si="2"/>
        <v>16</v>
      </c>
      <c r="AI36" s="1"/>
      <c r="AJ36" s="1"/>
    </row>
    <row r="37" spans="1:36" ht="15" customHeight="1">
      <c r="A37" s="55" t="s">
        <v>131</v>
      </c>
      <c r="B37" s="12">
        <v>16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1">
        <f t="shared" si="0"/>
        <v>160</v>
      </c>
      <c r="AE37" s="17">
        <v>57.76</v>
      </c>
      <c r="AF37" s="49">
        <f t="shared" si="1"/>
        <v>102.24000000000001</v>
      </c>
      <c r="AG37" s="1"/>
      <c r="AH37" s="15">
        <f t="shared" si="2"/>
        <v>16</v>
      </c>
      <c r="AI37" s="1"/>
      <c r="AJ37" s="1"/>
    </row>
    <row r="38" spans="1:36" ht="15" customHeight="1">
      <c r="A38" s="55" t="s">
        <v>134</v>
      </c>
      <c r="B38" s="12">
        <v>16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1">
        <f t="shared" si="0"/>
        <v>160</v>
      </c>
      <c r="AE38" s="17">
        <v>24.72</v>
      </c>
      <c r="AF38" s="49">
        <f t="shared" si="1"/>
        <v>135.28</v>
      </c>
      <c r="AG38" s="1"/>
      <c r="AH38" s="15">
        <f t="shared" si="2"/>
        <v>16</v>
      </c>
      <c r="AI38" s="1"/>
      <c r="AJ38" s="1"/>
    </row>
    <row r="39" spans="1:36" ht="15" customHeight="1">
      <c r="A39" s="55" t="s">
        <v>135</v>
      </c>
      <c r="B39" s="12">
        <v>16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1">
        <f aca="true" t="shared" si="3" ref="AD39:AD65">B39*10+D39*AL$14+E39*AL$15+F39*AL$16+G39*10+H39*9+I39*8+J39*7+K39*6+L39*5+N39*AL$21+O39*AL$22+P39*AL$23+Q39*AL$24+S39*10+T39*9+U39*8+V39*7+W39*6+X39*5+Y39*4+Z39*3+AA39*2+AB39</f>
        <v>160</v>
      </c>
      <c r="AE39" s="17">
        <v>48.83</v>
      </c>
      <c r="AF39" s="49">
        <f aca="true" t="shared" si="4" ref="AF39:AF65">IF(AD39-AE39&lt;0,0,AD39-AE39)</f>
        <v>111.17</v>
      </c>
      <c r="AG39" s="1"/>
      <c r="AH39" s="15">
        <f aca="true" t="shared" si="5" ref="AH39:AH65">SUM(B39:AC39)</f>
        <v>16</v>
      </c>
      <c r="AI39" s="1"/>
      <c r="AJ39" s="1"/>
    </row>
    <row r="40" spans="1:36" ht="15" customHeight="1">
      <c r="A40" s="55" t="s">
        <v>44</v>
      </c>
      <c r="B40" s="12">
        <v>16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1">
        <f t="shared" si="3"/>
        <v>160</v>
      </c>
      <c r="AE40" s="17">
        <v>20.29</v>
      </c>
      <c r="AF40" s="49">
        <f t="shared" si="4"/>
        <v>139.71</v>
      </c>
      <c r="AG40" s="1"/>
      <c r="AH40" s="15">
        <f t="shared" si="5"/>
        <v>16</v>
      </c>
      <c r="AI40" s="1"/>
      <c r="AJ40" s="1"/>
    </row>
    <row r="41" spans="1:36" ht="15" customHeight="1">
      <c r="A41" s="55" t="s">
        <v>78</v>
      </c>
      <c r="B41" s="12">
        <v>16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1">
        <f t="shared" si="3"/>
        <v>160</v>
      </c>
      <c r="AE41" s="17">
        <v>28.61</v>
      </c>
      <c r="AF41" s="49">
        <f t="shared" si="4"/>
        <v>131.39</v>
      </c>
      <c r="AG41" s="1"/>
      <c r="AH41" s="15">
        <f t="shared" si="5"/>
        <v>16</v>
      </c>
      <c r="AI41" s="1"/>
      <c r="AJ41" s="1"/>
    </row>
    <row r="42" spans="1:36" ht="15" customHeight="1">
      <c r="A42" s="55" t="s">
        <v>112</v>
      </c>
      <c r="B42" s="12">
        <v>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1">
        <f t="shared" si="3"/>
        <v>0</v>
      </c>
      <c r="AE42" s="17"/>
      <c r="AF42" s="49">
        <f t="shared" si="4"/>
        <v>0</v>
      </c>
      <c r="AG42" s="1"/>
      <c r="AH42" s="15">
        <f t="shared" si="5"/>
        <v>0</v>
      </c>
      <c r="AI42" s="1"/>
      <c r="AJ42" s="1"/>
    </row>
    <row r="43" spans="1:34" ht="15" customHeight="1">
      <c r="A43" s="55" t="s">
        <v>151</v>
      </c>
      <c r="B43" s="12">
        <v>16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1">
        <f t="shared" si="3"/>
        <v>160</v>
      </c>
      <c r="AE43" s="17">
        <v>27.5</v>
      </c>
      <c r="AF43" s="49">
        <f t="shared" si="4"/>
        <v>132.5</v>
      </c>
      <c r="AH43" s="15">
        <f t="shared" si="5"/>
        <v>16</v>
      </c>
    </row>
    <row r="44" spans="1:34" ht="15" customHeight="1">
      <c r="A44" s="55" t="s">
        <v>114</v>
      </c>
      <c r="B44" s="12">
        <v>16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1">
        <f t="shared" si="3"/>
        <v>160</v>
      </c>
      <c r="AE44" s="17">
        <v>30.73</v>
      </c>
      <c r="AF44" s="49">
        <f t="shared" si="4"/>
        <v>129.27</v>
      </c>
      <c r="AH44" s="15">
        <f t="shared" si="5"/>
        <v>16</v>
      </c>
    </row>
    <row r="45" spans="1:34" ht="15" customHeight="1">
      <c r="A45" s="55" t="s">
        <v>126</v>
      </c>
      <c r="B45" s="12">
        <v>16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1">
        <f t="shared" si="3"/>
        <v>160</v>
      </c>
      <c r="AE45" s="17">
        <v>34.19</v>
      </c>
      <c r="AF45" s="49">
        <f t="shared" si="4"/>
        <v>125.81</v>
      </c>
      <c r="AH45" s="15">
        <f t="shared" si="5"/>
        <v>16</v>
      </c>
    </row>
    <row r="46" spans="1:34" ht="15" customHeight="1">
      <c r="A46" s="55" t="s">
        <v>127</v>
      </c>
      <c r="B46" s="12">
        <v>16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1">
        <f t="shared" si="3"/>
        <v>160</v>
      </c>
      <c r="AE46" s="17">
        <v>32.04</v>
      </c>
      <c r="AF46" s="49">
        <f t="shared" si="4"/>
        <v>127.96000000000001</v>
      </c>
      <c r="AH46" s="15">
        <f t="shared" si="5"/>
        <v>16</v>
      </c>
    </row>
    <row r="47" spans="1:34" ht="15" customHeight="1">
      <c r="A47" s="55" t="s">
        <v>136</v>
      </c>
      <c r="B47" s="12">
        <v>16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1">
        <f t="shared" si="3"/>
        <v>160</v>
      </c>
      <c r="AE47" s="17">
        <v>50.82</v>
      </c>
      <c r="AF47" s="49">
        <f t="shared" si="4"/>
        <v>109.18</v>
      </c>
      <c r="AH47" s="15">
        <f t="shared" si="5"/>
        <v>16</v>
      </c>
    </row>
    <row r="48" spans="1:34" ht="15" customHeight="1">
      <c r="A48" s="55" t="s">
        <v>49</v>
      </c>
      <c r="B48" s="12">
        <v>16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1">
        <f t="shared" si="3"/>
        <v>160</v>
      </c>
      <c r="AE48" s="17">
        <v>24.69</v>
      </c>
      <c r="AF48" s="49">
        <f t="shared" si="4"/>
        <v>135.31</v>
      </c>
      <c r="AH48" s="15">
        <f t="shared" si="5"/>
        <v>16</v>
      </c>
    </row>
    <row r="49" spans="1:34" ht="15">
      <c r="A49" s="33" t="s">
        <v>115</v>
      </c>
      <c r="B49" s="12">
        <v>16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1">
        <f t="shared" si="3"/>
        <v>160</v>
      </c>
      <c r="AE49" s="17">
        <v>62.41</v>
      </c>
      <c r="AF49" s="49">
        <f t="shared" si="4"/>
        <v>97.59</v>
      </c>
      <c r="AH49" s="15">
        <f t="shared" si="5"/>
        <v>16</v>
      </c>
    </row>
    <row r="50" spans="1:34" ht="15">
      <c r="A50" s="33" t="s">
        <v>132</v>
      </c>
      <c r="B50" s="12">
        <v>16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1">
        <f t="shared" si="3"/>
        <v>160</v>
      </c>
      <c r="AE50" s="17">
        <v>67.35</v>
      </c>
      <c r="AF50" s="49">
        <f t="shared" si="4"/>
        <v>92.65</v>
      </c>
      <c r="AH50" s="15">
        <f t="shared" si="5"/>
        <v>16</v>
      </c>
    </row>
    <row r="51" spans="1:34" ht="15">
      <c r="A51" s="33" t="s">
        <v>51</v>
      </c>
      <c r="B51" s="12">
        <v>16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1">
        <f t="shared" si="3"/>
        <v>160</v>
      </c>
      <c r="AE51" s="17">
        <v>33.99</v>
      </c>
      <c r="AF51" s="49">
        <f t="shared" si="4"/>
        <v>126.00999999999999</v>
      </c>
      <c r="AH51" s="15">
        <f t="shared" si="5"/>
        <v>16</v>
      </c>
    </row>
    <row r="52" spans="1:34" ht="15">
      <c r="A52" s="33" t="s">
        <v>53</v>
      </c>
      <c r="B52" s="12">
        <v>16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1">
        <f t="shared" si="3"/>
        <v>160</v>
      </c>
      <c r="AE52" s="17">
        <v>44.01</v>
      </c>
      <c r="AF52" s="49">
        <f t="shared" si="4"/>
        <v>115.99000000000001</v>
      </c>
      <c r="AH52" s="15">
        <f t="shared" si="5"/>
        <v>16</v>
      </c>
    </row>
    <row r="53" spans="1:34" ht="15">
      <c r="A53" s="33" t="s">
        <v>154</v>
      </c>
      <c r="B53" s="12">
        <v>16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1">
        <f t="shared" si="3"/>
        <v>160</v>
      </c>
      <c r="AE53" s="17">
        <v>35.78</v>
      </c>
      <c r="AF53" s="49">
        <f t="shared" si="4"/>
        <v>124.22</v>
      </c>
      <c r="AH53" s="15">
        <f t="shared" si="5"/>
        <v>16</v>
      </c>
    </row>
    <row r="54" spans="1:34" ht="15">
      <c r="A54" s="33" t="s">
        <v>121</v>
      </c>
      <c r="B54" s="12">
        <v>16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1">
        <f t="shared" si="3"/>
        <v>160</v>
      </c>
      <c r="AE54" s="17">
        <v>28.45</v>
      </c>
      <c r="AF54" s="49">
        <f t="shared" si="4"/>
        <v>131.55</v>
      </c>
      <c r="AH54" s="15">
        <f t="shared" si="5"/>
        <v>16</v>
      </c>
    </row>
    <row r="55" spans="1:34" ht="15">
      <c r="A55" s="3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1">
        <f t="shared" si="3"/>
        <v>0</v>
      </c>
      <c r="AE55" s="17"/>
      <c r="AF55" s="49">
        <f t="shared" si="4"/>
        <v>0</v>
      </c>
      <c r="AH55" s="15">
        <f t="shared" si="5"/>
        <v>0</v>
      </c>
    </row>
    <row r="56" spans="1:34" ht="15">
      <c r="A56" s="3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1">
        <f t="shared" si="3"/>
        <v>0</v>
      </c>
      <c r="AE56" s="17"/>
      <c r="AF56" s="49">
        <f t="shared" si="4"/>
        <v>0</v>
      </c>
      <c r="AH56" s="15">
        <f t="shared" si="5"/>
        <v>0</v>
      </c>
    </row>
    <row r="57" spans="1:34" ht="15">
      <c r="A57" s="3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1">
        <f t="shared" si="3"/>
        <v>0</v>
      </c>
      <c r="AE57" s="17"/>
      <c r="AF57" s="49">
        <f t="shared" si="4"/>
        <v>0</v>
      </c>
      <c r="AH57" s="15">
        <f t="shared" si="5"/>
        <v>0</v>
      </c>
    </row>
    <row r="58" spans="1:34" ht="15">
      <c r="A58" s="3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1">
        <f t="shared" si="3"/>
        <v>0</v>
      </c>
      <c r="AE58" s="17"/>
      <c r="AF58" s="49">
        <f t="shared" si="4"/>
        <v>0</v>
      </c>
      <c r="AH58" s="15">
        <f t="shared" si="5"/>
        <v>0</v>
      </c>
    </row>
    <row r="59" spans="1:34" ht="15">
      <c r="A59" s="3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1">
        <f t="shared" si="3"/>
        <v>0</v>
      </c>
      <c r="AE59" s="17"/>
      <c r="AF59" s="49">
        <f t="shared" si="4"/>
        <v>0</v>
      </c>
      <c r="AH59" s="15">
        <f t="shared" si="5"/>
        <v>0</v>
      </c>
    </row>
    <row r="60" spans="1:34" ht="15">
      <c r="A60" s="3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1">
        <f t="shared" si="3"/>
        <v>0</v>
      </c>
      <c r="AE60" s="17"/>
      <c r="AF60" s="49">
        <f t="shared" si="4"/>
        <v>0</v>
      </c>
      <c r="AH60" s="15">
        <f t="shared" si="5"/>
        <v>0</v>
      </c>
    </row>
    <row r="61" spans="1:34" ht="15">
      <c r="A61" s="3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1">
        <f t="shared" si="3"/>
        <v>0</v>
      </c>
      <c r="AE61" s="17"/>
      <c r="AF61" s="49">
        <f t="shared" si="4"/>
        <v>0</v>
      </c>
      <c r="AH61" s="15">
        <f t="shared" si="5"/>
        <v>0</v>
      </c>
    </row>
    <row r="62" spans="1:34" ht="15">
      <c r="A62" s="3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1">
        <f t="shared" si="3"/>
        <v>0</v>
      </c>
      <c r="AE62" s="17"/>
      <c r="AF62" s="49">
        <f t="shared" si="4"/>
        <v>0</v>
      </c>
      <c r="AH62" s="15">
        <f t="shared" si="5"/>
        <v>0</v>
      </c>
    </row>
    <row r="63" spans="1:34" ht="15">
      <c r="A63" s="3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1">
        <f t="shared" si="3"/>
        <v>0</v>
      </c>
      <c r="AE63" s="17"/>
      <c r="AF63" s="49">
        <f t="shared" si="4"/>
        <v>0</v>
      </c>
      <c r="AH63" s="15">
        <f t="shared" si="5"/>
        <v>0</v>
      </c>
    </row>
    <row r="64" spans="1:34" ht="15">
      <c r="A64" s="3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1">
        <f t="shared" si="3"/>
        <v>0</v>
      </c>
      <c r="AE64" s="17"/>
      <c r="AF64" s="49">
        <f t="shared" si="4"/>
        <v>0</v>
      </c>
      <c r="AH64" s="15">
        <f t="shared" si="5"/>
        <v>0</v>
      </c>
    </row>
    <row r="65" spans="1:34" ht="15">
      <c r="A65" s="3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1">
        <f t="shared" si="3"/>
        <v>0</v>
      </c>
      <c r="AE65" s="17"/>
      <c r="AF65" s="49">
        <f t="shared" si="4"/>
        <v>0</v>
      </c>
      <c r="AH65" s="15">
        <f t="shared" si="5"/>
        <v>0</v>
      </c>
    </row>
  </sheetData>
  <sheetProtection/>
  <mergeCells count="8">
    <mergeCell ref="AK13:AL13"/>
    <mergeCell ref="AK12:AL12"/>
    <mergeCell ref="AK19:AL19"/>
    <mergeCell ref="AK20:AL20"/>
    <mergeCell ref="B5:B6"/>
    <mergeCell ref="N5:R5"/>
    <mergeCell ref="S5:AC5"/>
    <mergeCell ref="D5:M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nic</cp:lastModifiedBy>
  <cp:lastPrinted>2016-05-07T13:17:32Z</cp:lastPrinted>
  <dcterms:created xsi:type="dcterms:W3CDTF">2003-04-01T12:06:07Z</dcterms:created>
  <dcterms:modified xsi:type="dcterms:W3CDTF">2016-05-07T13:29:22Z</dcterms:modified>
  <cp:category/>
  <cp:version/>
  <cp:contentType/>
  <cp:contentStatus/>
</cp:coreProperties>
</file>