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30" windowWidth="19230" windowHeight="6255" activeTab="5"/>
  </bookViews>
  <sheets>
    <sheet name="Výsledky" sheetId="1" r:id="rId1"/>
    <sheet name="1" sheetId="2" r:id="rId2"/>
    <sheet name="2" sheetId="3" r:id="rId3"/>
    <sheet name="3" sheetId="4" r:id="rId4"/>
    <sheet name="Graf1" sheetId="5" r:id="rId5"/>
    <sheet name="Výsledky (2)" sheetId="6" r:id="rId6"/>
    <sheet name="Výsledky (3)" sheetId="7" r:id="rId7"/>
  </sheets>
  <definedNames/>
  <calcPr fullCalcOnLoad="1"/>
</workbook>
</file>

<file path=xl/sharedStrings.xml><?xml version="1.0" encoding="utf-8"?>
<sst xmlns="http://schemas.openxmlformats.org/spreadsheetml/2006/main" count="1014" uniqueCount="171">
  <si>
    <t>Pořadí</t>
  </si>
  <si>
    <t>číslo</t>
  </si>
  <si>
    <t>Příjmení</t>
  </si>
  <si>
    <t>Jméno</t>
  </si>
  <si>
    <t>Celkový</t>
  </si>
  <si>
    <t>výsledek</t>
  </si>
  <si>
    <t>Klub (organizace)</t>
  </si>
  <si>
    <t>Výsledková listina</t>
  </si>
  <si>
    <t>Start.</t>
  </si>
  <si>
    <t>Čas vyvěšení:</t>
  </si>
  <si>
    <t xml:space="preserve"> </t>
  </si>
  <si>
    <t>Vladimír</t>
  </si>
  <si>
    <t>Josef</t>
  </si>
  <si>
    <t>Florián</t>
  </si>
  <si>
    <t>Miroslav</t>
  </si>
  <si>
    <t>Karel</t>
  </si>
  <si>
    <t>Jiří</t>
  </si>
  <si>
    <t>Petr</t>
  </si>
  <si>
    <t>Kališová</t>
  </si>
  <si>
    <t>Monika</t>
  </si>
  <si>
    <t>Čekal</t>
  </si>
  <si>
    <t>Vojtěch</t>
  </si>
  <si>
    <t>Součet</t>
  </si>
  <si>
    <t>Milan</t>
  </si>
  <si>
    <t>Rány</t>
  </si>
  <si>
    <t>Jan</t>
  </si>
  <si>
    <t xml:space="preserve"> VT </t>
  </si>
  <si>
    <t>VT</t>
  </si>
  <si>
    <t>KVZ Vltava Týn n/V</t>
  </si>
  <si>
    <t>KVZ Čimelice</t>
  </si>
  <si>
    <t>KVZ Policie Počátky</t>
  </si>
  <si>
    <t>Koliasa</t>
  </si>
  <si>
    <t>Stanislav</t>
  </si>
  <si>
    <t>Václav</t>
  </si>
  <si>
    <t>Brejžek</t>
  </si>
  <si>
    <t>KVZ Stromovka Č.B.</t>
  </si>
  <si>
    <t>Miloš</t>
  </si>
  <si>
    <t>Čížek</t>
  </si>
  <si>
    <t>KVZ Prácheňsko Pi</t>
  </si>
  <si>
    <t>Jungwirth</t>
  </si>
  <si>
    <t>Zbraň</t>
  </si>
  <si>
    <t>P</t>
  </si>
  <si>
    <t>VPs1</t>
  </si>
  <si>
    <t>VRs1</t>
  </si>
  <si>
    <t>VPs1, VRs1</t>
  </si>
  <si>
    <t>VPs5, VRs5</t>
  </si>
  <si>
    <t>VRs5</t>
  </si>
  <si>
    <t>VPs5</t>
  </si>
  <si>
    <t>Koch</t>
  </si>
  <si>
    <t>Kraus</t>
  </si>
  <si>
    <t>KVZ Fruko J. Hradec</t>
  </si>
  <si>
    <t>Grill</t>
  </si>
  <si>
    <t>Kališ</t>
  </si>
  <si>
    <t>Pistolí</t>
  </si>
  <si>
    <t>Revolverů</t>
  </si>
  <si>
    <t>VPs9</t>
  </si>
  <si>
    <t>VRs9</t>
  </si>
  <si>
    <t xml:space="preserve">VPs9, VRs9   </t>
  </si>
  <si>
    <t>Jílek</t>
  </si>
  <si>
    <t>Just</t>
  </si>
  <si>
    <t>OLYMP Praha</t>
  </si>
  <si>
    <t>Křikava</t>
  </si>
  <si>
    <t>Ivan</t>
  </si>
  <si>
    <t>Kombat Kladno</t>
  </si>
  <si>
    <t>Kejř</t>
  </si>
  <si>
    <t>Bečvář</t>
  </si>
  <si>
    <t>SSK Písek</t>
  </si>
  <si>
    <t>Kos</t>
  </si>
  <si>
    <t>SSK Strakonice</t>
  </si>
  <si>
    <t>Pavel</t>
  </si>
  <si>
    <t>Červenka</t>
  </si>
  <si>
    <t>SSK Čekanice</t>
  </si>
  <si>
    <t>Čuba</t>
  </si>
  <si>
    <t>Bočan</t>
  </si>
  <si>
    <t>Fiala</t>
  </si>
  <si>
    <t>KVZ Pelhřimov</t>
  </si>
  <si>
    <t>Dotlačil</t>
  </si>
  <si>
    <t>Fuksa</t>
  </si>
  <si>
    <t>Viktor</t>
  </si>
  <si>
    <t>Herceg</t>
  </si>
  <si>
    <t>Bohumil</t>
  </si>
  <si>
    <t>AVZO Jednorožec Žir.</t>
  </si>
  <si>
    <t>AVZO Chvalšiny</t>
  </si>
  <si>
    <t>Richard</t>
  </si>
  <si>
    <t>Hartmanice</t>
  </si>
  <si>
    <t>Hazmuka</t>
  </si>
  <si>
    <t>Radoslav</t>
  </si>
  <si>
    <t>SSK Slaný</t>
  </si>
  <si>
    <t>Olymp Praha</t>
  </si>
  <si>
    <t>Gažák</t>
  </si>
  <si>
    <t>Ředitel soutěže:</t>
  </si>
  <si>
    <t>Hlavní rozhodčí:</t>
  </si>
  <si>
    <t>Májové překvapení</t>
  </si>
  <si>
    <r>
      <t xml:space="preserve">Terč </t>
    </r>
    <r>
      <rPr>
        <b/>
        <sz val="10"/>
        <rFont val="Arial CE"/>
        <family val="0"/>
      </rPr>
      <t>SČS-D1</t>
    </r>
    <r>
      <rPr>
        <sz val="10"/>
        <rFont val="Arial CE"/>
        <family val="0"/>
      </rPr>
      <t xml:space="preserve"> -</t>
    </r>
    <r>
      <rPr>
        <b/>
        <sz val="10"/>
        <rFont val="Arial CE"/>
        <family val="0"/>
      </rPr>
      <t xml:space="preserve"> 5</t>
    </r>
    <r>
      <rPr>
        <sz val="10"/>
        <rFont val="Arial CE"/>
        <family val="0"/>
      </rPr>
      <t>(2min)+1x</t>
    </r>
    <r>
      <rPr>
        <b/>
        <sz val="10"/>
        <rFont val="Arial CE"/>
        <family val="0"/>
      </rPr>
      <t>15</t>
    </r>
    <r>
      <rPr>
        <sz val="10"/>
        <rFont val="Arial CE"/>
        <family val="0"/>
      </rPr>
      <t>(6min)</t>
    </r>
  </si>
  <si>
    <r>
      <t xml:space="preserve">Terč </t>
    </r>
    <r>
      <rPr>
        <b/>
        <sz val="10"/>
        <rFont val="Arial CE"/>
        <family val="0"/>
      </rPr>
      <t>77/P</t>
    </r>
    <r>
      <rPr>
        <sz val="10"/>
        <rFont val="Arial CE"/>
        <family val="0"/>
      </rPr>
      <t xml:space="preserve"> -</t>
    </r>
    <r>
      <rPr>
        <b/>
        <sz val="10"/>
        <rFont val="Arial CE"/>
        <family val="0"/>
      </rPr>
      <t xml:space="preserve"> 5</t>
    </r>
    <r>
      <rPr>
        <sz val="10"/>
        <rFont val="Arial CE"/>
        <family val="0"/>
      </rPr>
      <t>(2min)+15(6min)</t>
    </r>
  </si>
  <si>
    <r>
      <t xml:space="preserve">Terč </t>
    </r>
    <r>
      <rPr>
        <b/>
        <sz val="10"/>
        <rFont val="Arial CE"/>
        <family val="0"/>
      </rPr>
      <t>135P</t>
    </r>
    <r>
      <rPr>
        <sz val="10"/>
        <rFont val="Arial CE"/>
        <family val="0"/>
      </rPr>
      <t xml:space="preserve"> -</t>
    </r>
    <r>
      <rPr>
        <b/>
        <sz val="10"/>
        <rFont val="Arial CE"/>
        <family val="0"/>
      </rPr>
      <t xml:space="preserve"> 5</t>
    </r>
    <r>
      <rPr>
        <sz val="10"/>
        <rFont val="Arial CE"/>
        <family val="0"/>
      </rPr>
      <t>(2min)+15(6min)</t>
    </r>
  </si>
  <si>
    <t>M-146</t>
  </si>
  <si>
    <t>I-1140</t>
  </si>
  <si>
    <t>II-134</t>
  </si>
  <si>
    <t>III-125</t>
  </si>
  <si>
    <t>M-156</t>
  </si>
  <si>
    <t>I-137</t>
  </si>
  <si>
    <t>II-  118</t>
  </si>
  <si>
    <t>III-  98</t>
  </si>
  <si>
    <t>střelecké soutěže k. č. 807</t>
  </si>
  <si>
    <t>M-137</t>
  </si>
  <si>
    <t>I-131</t>
  </si>
  <si>
    <t>II-125</t>
  </si>
  <si>
    <t>III-116</t>
  </si>
  <si>
    <t>Datum: 30.04.2016              Horní Cerekev</t>
  </si>
  <si>
    <t>Vladimír Krejča</t>
  </si>
  <si>
    <t>Miroslav Koch</t>
  </si>
  <si>
    <t>1-089</t>
  </si>
  <si>
    <t>1-090</t>
  </si>
  <si>
    <t>Kvz Policie Počátky</t>
  </si>
  <si>
    <t xml:space="preserve">Janovský </t>
  </si>
  <si>
    <t>Hazbuka</t>
  </si>
  <si>
    <t>SK Čekanice</t>
  </si>
  <si>
    <t>KVZ Fruko j.h.</t>
  </si>
  <si>
    <t xml:space="preserve">Červenka </t>
  </si>
  <si>
    <t>Koch  st.</t>
  </si>
  <si>
    <t>KVZ Perlhřimov</t>
  </si>
  <si>
    <t xml:space="preserve">Jílek </t>
  </si>
  <si>
    <t>Vejslík</t>
  </si>
  <si>
    <t>Vozdecký</t>
  </si>
  <si>
    <t>Brno</t>
  </si>
  <si>
    <t>Kostříž</t>
  </si>
  <si>
    <t>Jaroslav</t>
  </si>
  <si>
    <t xml:space="preserve">Píša </t>
  </si>
  <si>
    <t>Ladislav</t>
  </si>
  <si>
    <t>KVZ Třebíč</t>
  </si>
  <si>
    <t>Švéda</t>
  </si>
  <si>
    <t>David</t>
  </si>
  <si>
    <t>SK Žirovnice</t>
  </si>
  <si>
    <t>Landkammer</t>
  </si>
  <si>
    <t xml:space="preserve">Švihálek </t>
  </si>
  <si>
    <t>Urbanec</t>
  </si>
  <si>
    <t>Antonín</t>
  </si>
  <si>
    <t xml:space="preserve">Jelínek </t>
  </si>
  <si>
    <t>Matys</t>
  </si>
  <si>
    <t>KVZ Polná</t>
  </si>
  <si>
    <t xml:space="preserve">Štrobl  st. </t>
  </si>
  <si>
    <t>Michal</t>
  </si>
  <si>
    <t>KVZ UVS j.Hradec</t>
  </si>
  <si>
    <t xml:space="preserve">Štrobl  ml. </t>
  </si>
  <si>
    <t>Štrobl</t>
  </si>
  <si>
    <t>Mareš</t>
  </si>
  <si>
    <t>Rostislav</t>
  </si>
  <si>
    <t>Dolní Cerekev</t>
  </si>
  <si>
    <t xml:space="preserve">Pakosta </t>
  </si>
  <si>
    <t>KVZ Týn n Vltavou</t>
  </si>
  <si>
    <t>Dolejš</t>
  </si>
  <si>
    <t>Radim</t>
  </si>
  <si>
    <t>Koch   ml.</t>
  </si>
  <si>
    <t>Získal</t>
  </si>
  <si>
    <t>Plecar</t>
  </si>
  <si>
    <t>Adámek</t>
  </si>
  <si>
    <t>Planá n Lužnicí</t>
  </si>
  <si>
    <t>Mironiuk</t>
  </si>
  <si>
    <t>Zdeněk</t>
  </si>
  <si>
    <t>SSK Telč</t>
  </si>
  <si>
    <t>Nikodým</t>
  </si>
  <si>
    <t>Krejča</t>
  </si>
  <si>
    <t>Martinů</t>
  </si>
  <si>
    <t>Javůrek</t>
  </si>
  <si>
    <t>Dačice</t>
  </si>
  <si>
    <t>R</t>
  </si>
  <si>
    <t xml:space="preserve">Miroslav  </t>
  </si>
  <si>
    <t>KVZ Pelřimov</t>
  </si>
  <si>
    <t>Revolver</t>
  </si>
  <si>
    <t>Pistole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</si>
</sst>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  <numFmt numFmtId="172" formatCode="[$-409]d/m/yy\ h:mm\ AM/PM;@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u val="single"/>
      <sz val="10"/>
      <name val="Arial CE"/>
      <family val="0"/>
    </font>
    <font>
      <sz val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Arial CE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6" xfId="0" applyNumberFormat="1" applyFont="1" applyFill="1" applyBorder="1" applyAlignment="1" applyProtection="1">
      <alignment horizontal="center" vertical="center"/>
      <protection locked="0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/>
      <protection locked="0"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1" fontId="4" fillId="0" borderId="23" xfId="0" applyNumberFormat="1" applyFont="1" applyBorder="1" applyAlignment="1" applyProtection="1">
      <alignment horizontal="center" vertical="center"/>
      <protection locked="0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2" fillId="0" borderId="31" xfId="0" applyNumberFormat="1" applyFont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 applyProtection="1">
      <alignment vertical="center"/>
      <protection hidden="1"/>
    </xf>
    <xf numFmtId="49" fontId="2" fillId="0" borderId="20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49" fontId="2" fillId="0" borderId="32" xfId="0" applyNumberFormat="1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vertical="center"/>
      <protection hidden="1"/>
    </xf>
    <xf numFmtId="49" fontId="2" fillId="0" borderId="21" xfId="0" applyNumberFormat="1" applyFont="1" applyBorder="1" applyAlignment="1" applyProtection="1">
      <alignment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49" fontId="2" fillId="0" borderId="33" xfId="0" applyNumberFormat="1" applyFont="1" applyBorder="1" applyAlignment="1" applyProtection="1">
      <alignment vertical="center"/>
      <protection hidden="1"/>
    </xf>
    <xf numFmtId="49" fontId="2" fillId="0" borderId="34" xfId="0" applyNumberFormat="1" applyFont="1" applyBorder="1" applyAlignment="1" applyProtection="1">
      <alignment vertical="center"/>
      <protection hidden="1"/>
    </xf>
    <xf numFmtId="0" fontId="1" fillId="0" borderId="30" xfId="0" applyFont="1" applyBorder="1" applyAlignment="1" applyProtection="1">
      <alignment horizontal="center" vertical="center" shrinkToFit="1"/>
      <protection hidden="1"/>
    </xf>
    <xf numFmtId="0" fontId="1" fillId="0" borderId="29" xfId="0" applyFont="1" applyBorder="1" applyAlignment="1" applyProtection="1">
      <alignment horizontal="center" vertical="center" shrinkToFit="1"/>
      <protection hidden="1"/>
    </xf>
    <xf numFmtId="0" fontId="1" fillId="0" borderId="35" xfId="0" applyFont="1" applyBorder="1" applyAlignment="1" applyProtection="1">
      <alignment horizontal="center" vertical="center" shrinkToFit="1"/>
      <protection hidden="1"/>
    </xf>
    <xf numFmtId="0" fontId="1" fillId="0" borderId="36" xfId="0" applyFont="1" applyBorder="1" applyAlignment="1" applyProtection="1">
      <alignment horizontal="center" vertical="center" shrinkToFit="1"/>
      <protection hidden="1"/>
    </xf>
    <xf numFmtId="0" fontId="1" fillId="0" borderId="37" xfId="0" applyFont="1" applyBorder="1" applyAlignment="1" applyProtection="1">
      <alignment horizontal="center" vertical="center" shrinkToFit="1"/>
      <protection hidden="1"/>
    </xf>
    <xf numFmtId="0" fontId="1" fillId="0" borderId="38" xfId="0" applyFont="1" applyBorder="1" applyAlignment="1" applyProtection="1">
      <alignment horizontal="center" vertical="center" shrinkToFit="1"/>
      <protection hidden="1"/>
    </xf>
    <xf numFmtId="1" fontId="0" fillId="0" borderId="10" xfId="0" applyNumberFormat="1" applyFont="1" applyBorder="1" applyAlignment="1" applyProtection="1">
      <alignment horizontal="center" vertical="center"/>
      <protection hidden="1"/>
    </xf>
    <xf numFmtId="1" fontId="0" fillId="0" borderId="31" xfId="0" applyNumberFormat="1" applyFont="1" applyBorder="1" applyAlignment="1" applyProtection="1">
      <alignment horizontal="center" vertical="center"/>
      <protection hidden="1"/>
    </xf>
    <xf numFmtId="1" fontId="0" fillId="0" borderId="20" xfId="0" applyNumberFormat="1" applyFont="1" applyBorder="1" applyAlignment="1" applyProtection="1">
      <alignment horizontal="center" vertical="center"/>
      <protection hidden="1"/>
    </xf>
    <xf numFmtId="1" fontId="1" fillId="0" borderId="20" xfId="0" applyNumberFormat="1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0" fillId="0" borderId="11" xfId="0" applyNumberFormat="1" applyFont="1" applyBorder="1" applyAlignment="1" applyProtection="1">
      <alignment horizontal="center" vertical="center"/>
      <protection hidden="1"/>
    </xf>
    <xf numFmtId="1" fontId="0" fillId="0" borderId="32" xfId="0" applyNumberFormat="1" applyFont="1" applyBorder="1" applyAlignment="1" applyProtection="1">
      <alignment horizontal="center" vertical="center"/>
      <protection hidden="1"/>
    </xf>
    <xf numFmtId="1" fontId="0" fillId="0" borderId="21" xfId="0" applyNumberFormat="1" applyFont="1" applyBorder="1" applyAlignment="1" applyProtection="1">
      <alignment horizontal="center" vertical="center"/>
      <protection hidden="1"/>
    </xf>
    <xf numFmtId="1" fontId="1" fillId="0" borderId="21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39" xfId="0" applyFont="1" applyBorder="1" applyAlignment="1" applyProtection="1">
      <alignment vertical="center"/>
      <protection hidden="1"/>
    </xf>
    <xf numFmtId="0" fontId="1" fillId="0" borderId="4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vertical="center"/>
      <protection hidden="1" locked="0"/>
    </xf>
    <xf numFmtId="0" fontId="4" fillId="33" borderId="3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0" fillId="33" borderId="31" xfId="0" applyNumberFormat="1" applyFont="1" applyFill="1" applyBorder="1" applyAlignment="1" applyProtection="1">
      <alignment horizontal="center" vertical="center"/>
      <protection hidden="1"/>
    </xf>
    <xf numFmtId="1" fontId="0" fillId="33" borderId="32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1" fontId="2" fillId="0" borderId="31" xfId="0" applyNumberFormat="1" applyFont="1" applyBorder="1" applyAlignment="1" applyProtection="1">
      <alignment horizontal="center" vertical="center"/>
      <protection hidden="1" locked="0"/>
    </xf>
    <xf numFmtId="0" fontId="4" fillId="33" borderId="31" xfId="0" applyNumberFormat="1" applyFont="1" applyFill="1" applyBorder="1" applyAlignment="1" applyProtection="1">
      <alignment horizontal="center" vertical="center"/>
      <protection hidden="1" locked="0"/>
    </xf>
    <xf numFmtId="1" fontId="4" fillId="33" borderId="31" xfId="0" applyNumberFormat="1" applyFont="1" applyFill="1" applyBorder="1" applyAlignment="1" applyProtection="1">
      <alignment horizontal="center" vertical="center"/>
      <protection hidden="1" locked="0"/>
    </xf>
    <xf numFmtId="1" fontId="0" fillId="33" borderId="0" xfId="0" applyNumberFormat="1" applyFont="1" applyFill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14" fontId="13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Border="1" applyAlignment="1">
      <alignment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>
      <alignment/>
    </xf>
    <xf numFmtId="22" fontId="0" fillId="0" borderId="0" xfId="0" applyNumberFormat="1" applyAlignment="1" applyProtection="1">
      <alignment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2" fillId="0" borderId="38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37" xfId="0" applyFont="1" applyBorder="1" applyAlignment="1" applyProtection="1">
      <alignment horizontal="center" vertical="center" wrapText="1"/>
      <protection hidden="1"/>
    </xf>
    <xf numFmtId="0" fontId="12" fillId="0" borderId="41" xfId="0" applyFont="1" applyBorder="1" applyAlignment="1" applyProtection="1">
      <alignment horizontal="center" vertical="center" wrapText="1"/>
      <protection hidden="1"/>
    </xf>
    <xf numFmtId="0" fontId="12" fillId="0" borderId="42" xfId="0" applyFont="1" applyBorder="1" applyAlignment="1" applyProtection="1">
      <alignment horizontal="center" vertical="center" wrapText="1"/>
      <protection hidden="1"/>
    </xf>
    <xf numFmtId="0" fontId="12" fillId="0" borderId="43" xfId="0" applyFont="1" applyBorder="1" applyAlignment="1" applyProtection="1">
      <alignment horizontal="center" vertical="center" wrapText="1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11" fillId="0" borderId="38" xfId="0" applyFont="1" applyBorder="1" applyAlignment="1" applyProtection="1">
      <alignment horizontal="center" vertical="center" wrapText="1"/>
      <protection hidden="1"/>
    </xf>
    <xf numFmtId="0" fontId="11" fillId="0" borderId="37" xfId="0" applyFont="1" applyBorder="1" applyAlignment="1" applyProtection="1">
      <alignment horizontal="center" vertical="center" wrapText="1"/>
      <protection hidden="1"/>
    </xf>
    <xf numFmtId="0" fontId="11" fillId="0" borderId="41" xfId="0" applyFont="1" applyBorder="1" applyAlignment="1" applyProtection="1">
      <alignment horizontal="center" vertical="center" wrapText="1"/>
      <protection hidden="1"/>
    </xf>
    <xf numFmtId="0" fontId="11" fillId="0" borderId="43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 shrinkToFit="1"/>
      <protection hidden="1"/>
    </xf>
    <xf numFmtId="0" fontId="2" fillId="0" borderId="41" xfId="0" applyFont="1" applyBorder="1" applyAlignment="1" applyProtection="1">
      <alignment horizontal="center" vertical="center" shrinkToFit="1"/>
      <protection hidden="1"/>
    </xf>
    <xf numFmtId="0" fontId="1" fillId="0" borderId="37" xfId="0" applyFont="1" applyBorder="1" applyAlignment="1" applyProtection="1">
      <alignment horizontal="center" vertical="center" shrinkToFit="1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5">
    <dxf>
      <font>
        <b/>
        <i val="0"/>
        <color rgb="FFFF0000"/>
      </font>
    </dxf>
    <dxf>
      <fill>
        <patternFill>
          <bgColor theme="9" tint="-0.24993999302387238"/>
        </patternFill>
      </fill>
    </dxf>
    <dxf>
      <font>
        <b/>
        <i val="0"/>
        <color rgb="FFFF0000"/>
      </font>
    </dxf>
    <dxf>
      <fill>
        <patternFill>
          <bgColor theme="9" tint="-0.24993999302387238"/>
        </patternFill>
      </fill>
    </dxf>
    <dxf>
      <font>
        <b/>
        <i val="0"/>
        <color theme="5" tint="-0.4999699890613556"/>
      </font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ont>
        <b/>
        <i val="0"/>
        <color theme="5" tint="-0.4999699890613556"/>
      </font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ont>
        <b/>
        <i val="0"/>
        <color theme="5" tint="-0.24993999302387238"/>
      </font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ont>
        <b/>
        <i val="0"/>
        <color rgb="FFFF0000"/>
      </font>
    </dxf>
    <dxf>
      <fill>
        <patternFill>
          <bgColor theme="9" tint="-0.24993999302387238"/>
        </patternFill>
      </fill>
    </dxf>
    <dxf>
      <font>
        <b/>
        <i val="0"/>
        <color rgb="FFFF0000"/>
      </font>
      <border/>
    </dxf>
    <dxf>
      <font>
        <b/>
        <i val="0"/>
        <color theme="5" tint="-0.24993999302387238"/>
      </font>
      <fill>
        <patternFill>
          <bgColor rgb="FFFF0000"/>
        </patternFill>
      </fill>
      <border/>
    </dxf>
    <dxf>
      <font>
        <b/>
        <i val="0"/>
        <color theme="5" tint="-0.4999699890613556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65125"/>
          <c:h val="0.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3!$B$1:$B$3</c:f>
              <c:strCache>
                <c:ptCount val="1"/>
                <c:pt idx="0">
                  <c:v>VPs9, VRs9    Terč SČS-D1 - 5(2min)+1x15(6min)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3!$A$4:$A$42</c:f>
              <c:strCache>
                <c:ptCount val="39"/>
                <c:pt idx="0">
                  <c:v>P</c:v>
                </c:pt>
                <c:pt idx="1">
                  <c:v>P</c:v>
                </c:pt>
                <c:pt idx="2">
                  <c:v>P</c:v>
                </c:pt>
                <c:pt idx="3">
                  <c:v>P</c:v>
                </c:pt>
                <c:pt idx="4">
                  <c:v>P</c:v>
                </c:pt>
                <c:pt idx="5">
                  <c:v>P</c:v>
                </c:pt>
                <c:pt idx="6">
                  <c:v>P</c:v>
                </c:pt>
                <c:pt idx="7">
                  <c:v>P</c:v>
                </c:pt>
                <c:pt idx="8">
                  <c:v>P</c:v>
                </c:pt>
                <c:pt idx="9">
                  <c:v>P</c:v>
                </c:pt>
                <c:pt idx="10">
                  <c:v>P</c:v>
                </c:pt>
                <c:pt idx="11">
                  <c:v>P</c:v>
                </c:pt>
                <c:pt idx="12">
                  <c:v>P</c:v>
                </c:pt>
                <c:pt idx="13">
                  <c:v>P</c:v>
                </c:pt>
                <c:pt idx="14">
                  <c:v>P</c:v>
                </c:pt>
                <c:pt idx="15">
                  <c:v>P</c:v>
                </c:pt>
                <c:pt idx="16">
                  <c:v>P</c:v>
                </c:pt>
                <c:pt idx="17">
                  <c:v>P</c:v>
                </c:pt>
                <c:pt idx="18">
                  <c:v>P</c:v>
                </c:pt>
                <c:pt idx="19">
                  <c:v>P</c:v>
                </c:pt>
                <c:pt idx="20">
                  <c:v>P</c:v>
                </c:pt>
                <c:pt idx="21">
                  <c:v>P</c:v>
                </c:pt>
                <c:pt idx="22">
                  <c:v>P</c:v>
                </c:pt>
                <c:pt idx="23">
                  <c:v>P</c:v>
                </c:pt>
                <c:pt idx="24">
                  <c:v>P</c:v>
                </c:pt>
                <c:pt idx="25">
                  <c:v>P</c:v>
                </c:pt>
                <c:pt idx="26">
                  <c:v>R</c:v>
                </c:pt>
                <c:pt idx="27">
                  <c:v>P</c:v>
                </c:pt>
                <c:pt idx="28">
                  <c:v>P</c:v>
                </c:pt>
                <c:pt idx="29">
                  <c:v>R</c:v>
                </c:pt>
                <c:pt idx="30">
                  <c:v>P</c:v>
                </c:pt>
                <c:pt idx="31">
                  <c:v>P</c:v>
                </c:pt>
                <c:pt idx="32">
                  <c:v>P</c:v>
                </c:pt>
                <c:pt idx="33">
                  <c:v>P</c:v>
                </c:pt>
                <c:pt idx="34">
                  <c:v>P</c:v>
                </c:pt>
                <c:pt idx="35">
                  <c:v>R</c:v>
                </c:pt>
                <c:pt idx="36">
                  <c:v>R</c:v>
                </c:pt>
                <c:pt idx="37">
                  <c:v>R</c:v>
                </c:pt>
                <c:pt idx="38">
                  <c:v>R</c:v>
                </c:pt>
              </c:strCache>
            </c:strRef>
          </c:cat>
          <c:val>
            <c:numRef>
              <c:f>3!$B$4:$B$42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ser>
          <c:idx val="1"/>
          <c:order val="1"/>
          <c:tx>
            <c:strRef>
              <c:f>3!$C$1:$C$3</c:f>
              <c:strCache>
                <c:ptCount val="1"/>
                <c:pt idx="0">
                  <c:v>VPs9, VRs9    Terč SČS-D1 - 5(2min)+1x15(6min)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3!$A$4:$A$42</c:f>
              <c:strCache>
                <c:ptCount val="39"/>
                <c:pt idx="0">
                  <c:v>P</c:v>
                </c:pt>
                <c:pt idx="1">
                  <c:v>P</c:v>
                </c:pt>
                <c:pt idx="2">
                  <c:v>P</c:v>
                </c:pt>
                <c:pt idx="3">
                  <c:v>P</c:v>
                </c:pt>
                <c:pt idx="4">
                  <c:v>P</c:v>
                </c:pt>
                <c:pt idx="5">
                  <c:v>P</c:v>
                </c:pt>
                <c:pt idx="6">
                  <c:v>P</c:v>
                </c:pt>
                <c:pt idx="7">
                  <c:v>P</c:v>
                </c:pt>
                <c:pt idx="8">
                  <c:v>P</c:v>
                </c:pt>
                <c:pt idx="9">
                  <c:v>P</c:v>
                </c:pt>
                <c:pt idx="10">
                  <c:v>P</c:v>
                </c:pt>
                <c:pt idx="11">
                  <c:v>P</c:v>
                </c:pt>
                <c:pt idx="12">
                  <c:v>P</c:v>
                </c:pt>
                <c:pt idx="13">
                  <c:v>P</c:v>
                </c:pt>
                <c:pt idx="14">
                  <c:v>P</c:v>
                </c:pt>
                <c:pt idx="15">
                  <c:v>P</c:v>
                </c:pt>
                <c:pt idx="16">
                  <c:v>P</c:v>
                </c:pt>
                <c:pt idx="17">
                  <c:v>P</c:v>
                </c:pt>
                <c:pt idx="18">
                  <c:v>P</c:v>
                </c:pt>
                <c:pt idx="19">
                  <c:v>P</c:v>
                </c:pt>
                <c:pt idx="20">
                  <c:v>P</c:v>
                </c:pt>
                <c:pt idx="21">
                  <c:v>P</c:v>
                </c:pt>
                <c:pt idx="22">
                  <c:v>P</c:v>
                </c:pt>
                <c:pt idx="23">
                  <c:v>P</c:v>
                </c:pt>
                <c:pt idx="24">
                  <c:v>P</c:v>
                </c:pt>
                <c:pt idx="25">
                  <c:v>P</c:v>
                </c:pt>
                <c:pt idx="26">
                  <c:v>R</c:v>
                </c:pt>
                <c:pt idx="27">
                  <c:v>P</c:v>
                </c:pt>
                <c:pt idx="28">
                  <c:v>P</c:v>
                </c:pt>
                <c:pt idx="29">
                  <c:v>R</c:v>
                </c:pt>
                <c:pt idx="30">
                  <c:v>P</c:v>
                </c:pt>
                <c:pt idx="31">
                  <c:v>P</c:v>
                </c:pt>
                <c:pt idx="32">
                  <c:v>P</c:v>
                </c:pt>
                <c:pt idx="33">
                  <c:v>P</c:v>
                </c:pt>
                <c:pt idx="34">
                  <c:v>P</c:v>
                </c:pt>
                <c:pt idx="35">
                  <c:v>R</c:v>
                </c:pt>
                <c:pt idx="36">
                  <c:v>R</c:v>
                </c:pt>
                <c:pt idx="37">
                  <c:v>R</c:v>
                </c:pt>
                <c:pt idx="38">
                  <c:v>R</c:v>
                </c:pt>
              </c:strCache>
            </c:strRef>
          </c:cat>
          <c:val>
            <c:numRef>
              <c:f>3!$C$4:$C$42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ser>
          <c:idx val="2"/>
          <c:order val="2"/>
          <c:tx>
            <c:strRef>
              <c:f>3!$D$1:$D$3</c:f>
              <c:strCache>
                <c:ptCount val="1"/>
                <c:pt idx="0">
                  <c:v>VPs9, VRs9    Terč SČS-D1 - 5(2min)+1x15(6min) 12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3!$A$4:$A$42</c:f>
              <c:strCache>
                <c:ptCount val="39"/>
                <c:pt idx="0">
                  <c:v>P</c:v>
                </c:pt>
                <c:pt idx="1">
                  <c:v>P</c:v>
                </c:pt>
                <c:pt idx="2">
                  <c:v>P</c:v>
                </c:pt>
                <c:pt idx="3">
                  <c:v>P</c:v>
                </c:pt>
                <c:pt idx="4">
                  <c:v>P</c:v>
                </c:pt>
                <c:pt idx="5">
                  <c:v>P</c:v>
                </c:pt>
                <c:pt idx="6">
                  <c:v>P</c:v>
                </c:pt>
                <c:pt idx="7">
                  <c:v>P</c:v>
                </c:pt>
                <c:pt idx="8">
                  <c:v>P</c:v>
                </c:pt>
                <c:pt idx="9">
                  <c:v>P</c:v>
                </c:pt>
                <c:pt idx="10">
                  <c:v>P</c:v>
                </c:pt>
                <c:pt idx="11">
                  <c:v>P</c:v>
                </c:pt>
                <c:pt idx="12">
                  <c:v>P</c:v>
                </c:pt>
                <c:pt idx="13">
                  <c:v>P</c:v>
                </c:pt>
                <c:pt idx="14">
                  <c:v>P</c:v>
                </c:pt>
                <c:pt idx="15">
                  <c:v>P</c:v>
                </c:pt>
                <c:pt idx="16">
                  <c:v>P</c:v>
                </c:pt>
                <c:pt idx="17">
                  <c:v>P</c:v>
                </c:pt>
                <c:pt idx="18">
                  <c:v>P</c:v>
                </c:pt>
                <c:pt idx="19">
                  <c:v>P</c:v>
                </c:pt>
                <c:pt idx="20">
                  <c:v>P</c:v>
                </c:pt>
                <c:pt idx="21">
                  <c:v>P</c:v>
                </c:pt>
                <c:pt idx="22">
                  <c:v>P</c:v>
                </c:pt>
                <c:pt idx="23">
                  <c:v>P</c:v>
                </c:pt>
                <c:pt idx="24">
                  <c:v>P</c:v>
                </c:pt>
                <c:pt idx="25">
                  <c:v>P</c:v>
                </c:pt>
                <c:pt idx="26">
                  <c:v>R</c:v>
                </c:pt>
                <c:pt idx="27">
                  <c:v>P</c:v>
                </c:pt>
                <c:pt idx="28">
                  <c:v>P</c:v>
                </c:pt>
                <c:pt idx="29">
                  <c:v>R</c:v>
                </c:pt>
                <c:pt idx="30">
                  <c:v>P</c:v>
                </c:pt>
                <c:pt idx="31">
                  <c:v>P</c:v>
                </c:pt>
                <c:pt idx="32">
                  <c:v>P</c:v>
                </c:pt>
                <c:pt idx="33">
                  <c:v>P</c:v>
                </c:pt>
                <c:pt idx="34">
                  <c:v>P</c:v>
                </c:pt>
                <c:pt idx="35">
                  <c:v>R</c:v>
                </c:pt>
                <c:pt idx="36">
                  <c:v>R</c:v>
                </c:pt>
                <c:pt idx="37">
                  <c:v>R</c:v>
                </c:pt>
                <c:pt idx="38">
                  <c:v>R</c:v>
                </c:pt>
              </c:strCache>
            </c:strRef>
          </c:cat>
          <c:val>
            <c:numRef>
              <c:f>3!$D$4:$D$42</c:f>
              <c:numCache>
                <c:ptCount val="39"/>
                <c:pt idx="0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3">
                  <c:v>2</c:v>
                </c:pt>
                <c:pt idx="15">
                  <c:v>8</c:v>
                </c:pt>
                <c:pt idx="23">
                  <c:v>6</c:v>
                </c:pt>
                <c:pt idx="24">
                  <c:v>1</c:v>
                </c:pt>
                <c:pt idx="26">
                  <c:v>2</c:v>
                </c:pt>
                <c:pt idx="29">
                  <c:v>4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5">
                  <c:v>5</c:v>
                </c:pt>
                <c:pt idx="37">
                  <c:v>6</c:v>
                </c:pt>
                <c:pt idx="38">
                  <c:v>1</c:v>
                </c:pt>
              </c:numCache>
            </c:numRef>
          </c:val>
        </c:ser>
        <c:ser>
          <c:idx val="3"/>
          <c:order val="3"/>
          <c:tx>
            <c:strRef>
              <c:f>3!$E$1:$E$3</c:f>
              <c:strCache>
                <c:ptCount val="1"/>
                <c:pt idx="0">
                  <c:v>VPs9, VRs9    Terč SČS-D1 - 5(2min)+1x15(6min) 10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3!$A$4:$A$42</c:f>
              <c:strCache>
                <c:ptCount val="39"/>
                <c:pt idx="0">
                  <c:v>P</c:v>
                </c:pt>
                <c:pt idx="1">
                  <c:v>P</c:v>
                </c:pt>
                <c:pt idx="2">
                  <c:v>P</c:v>
                </c:pt>
                <c:pt idx="3">
                  <c:v>P</c:v>
                </c:pt>
                <c:pt idx="4">
                  <c:v>P</c:v>
                </c:pt>
                <c:pt idx="5">
                  <c:v>P</c:v>
                </c:pt>
                <c:pt idx="6">
                  <c:v>P</c:v>
                </c:pt>
                <c:pt idx="7">
                  <c:v>P</c:v>
                </c:pt>
                <c:pt idx="8">
                  <c:v>P</c:v>
                </c:pt>
                <c:pt idx="9">
                  <c:v>P</c:v>
                </c:pt>
                <c:pt idx="10">
                  <c:v>P</c:v>
                </c:pt>
                <c:pt idx="11">
                  <c:v>P</c:v>
                </c:pt>
                <c:pt idx="12">
                  <c:v>P</c:v>
                </c:pt>
                <c:pt idx="13">
                  <c:v>P</c:v>
                </c:pt>
                <c:pt idx="14">
                  <c:v>P</c:v>
                </c:pt>
                <c:pt idx="15">
                  <c:v>P</c:v>
                </c:pt>
                <c:pt idx="16">
                  <c:v>P</c:v>
                </c:pt>
                <c:pt idx="17">
                  <c:v>P</c:v>
                </c:pt>
                <c:pt idx="18">
                  <c:v>P</c:v>
                </c:pt>
                <c:pt idx="19">
                  <c:v>P</c:v>
                </c:pt>
                <c:pt idx="20">
                  <c:v>P</c:v>
                </c:pt>
                <c:pt idx="21">
                  <c:v>P</c:v>
                </c:pt>
                <c:pt idx="22">
                  <c:v>P</c:v>
                </c:pt>
                <c:pt idx="23">
                  <c:v>P</c:v>
                </c:pt>
                <c:pt idx="24">
                  <c:v>P</c:v>
                </c:pt>
                <c:pt idx="25">
                  <c:v>P</c:v>
                </c:pt>
                <c:pt idx="26">
                  <c:v>R</c:v>
                </c:pt>
                <c:pt idx="27">
                  <c:v>P</c:v>
                </c:pt>
                <c:pt idx="28">
                  <c:v>P</c:v>
                </c:pt>
                <c:pt idx="29">
                  <c:v>R</c:v>
                </c:pt>
                <c:pt idx="30">
                  <c:v>P</c:v>
                </c:pt>
                <c:pt idx="31">
                  <c:v>P</c:v>
                </c:pt>
                <c:pt idx="32">
                  <c:v>P</c:v>
                </c:pt>
                <c:pt idx="33">
                  <c:v>P</c:v>
                </c:pt>
                <c:pt idx="34">
                  <c:v>P</c:v>
                </c:pt>
                <c:pt idx="35">
                  <c:v>R</c:v>
                </c:pt>
                <c:pt idx="36">
                  <c:v>R</c:v>
                </c:pt>
                <c:pt idx="37">
                  <c:v>R</c:v>
                </c:pt>
                <c:pt idx="38">
                  <c:v>R</c:v>
                </c:pt>
              </c:strCache>
            </c:strRef>
          </c:cat>
          <c:val>
            <c:numRef>
              <c:f>3!$E$4:$E$42</c:f>
              <c:numCache>
                <c:ptCount val="39"/>
                <c:pt idx="0">
                  <c:v>7</c:v>
                </c:pt>
                <c:pt idx="2">
                  <c:v>8</c:v>
                </c:pt>
                <c:pt idx="4">
                  <c:v>7</c:v>
                </c:pt>
                <c:pt idx="6">
                  <c:v>4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10</c:v>
                </c:pt>
                <c:pt idx="13">
                  <c:v>1</c:v>
                </c:pt>
                <c:pt idx="15">
                  <c:v>2</c:v>
                </c:pt>
                <c:pt idx="23">
                  <c:v>6</c:v>
                </c:pt>
                <c:pt idx="24">
                  <c:v>8</c:v>
                </c:pt>
                <c:pt idx="26">
                  <c:v>8</c:v>
                </c:pt>
                <c:pt idx="29">
                  <c:v>5</c:v>
                </c:pt>
                <c:pt idx="30">
                  <c:v>4</c:v>
                </c:pt>
                <c:pt idx="32">
                  <c:v>3</c:v>
                </c:pt>
                <c:pt idx="35">
                  <c:v>2</c:v>
                </c:pt>
                <c:pt idx="37">
                  <c:v>8</c:v>
                </c:pt>
                <c:pt idx="38">
                  <c:v>1</c:v>
                </c:pt>
              </c:numCache>
            </c:numRef>
          </c:val>
        </c:ser>
        <c:ser>
          <c:idx val="4"/>
          <c:order val="4"/>
          <c:tx>
            <c:strRef>
              <c:f>3!$F$1:$F$3</c:f>
              <c:strCache>
                <c:ptCount val="1"/>
                <c:pt idx="0">
                  <c:v>VPs9, VRs9    Terč SČS-D1 - 5(2min)+1x15(6min) 8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3!$A$4:$A$42</c:f>
              <c:strCache>
                <c:ptCount val="39"/>
                <c:pt idx="0">
                  <c:v>P</c:v>
                </c:pt>
                <c:pt idx="1">
                  <c:v>P</c:v>
                </c:pt>
                <c:pt idx="2">
                  <c:v>P</c:v>
                </c:pt>
                <c:pt idx="3">
                  <c:v>P</c:v>
                </c:pt>
                <c:pt idx="4">
                  <c:v>P</c:v>
                </c:pt>
                <c:pt idx="5">
                  <c:v>P</c:v>
                </c:pt>
                <c:pt idx="6">
                  <c:v>P</c:v>
                </c:pt>
                <c:pt idx="7">
                  <c:v>P</c:v>
                </c:pt>
                <c:pt idx="8">
                  <c:v>P</c:v>
                </c:pt>
                <c:pt idx="9">
                  <c:v>P</c:v>
                </c:pt>
                <c:pt idx="10">
                  <c:v>P</c:v>
                </c:pt>
                <c:pt idx="11">
                  <c:v>P</c:v>
                </c:pt>
                <c:pt idx="12">
                  <c:v>P</c:v>
                </c:pt>
                <c:pt idx="13">
                  <c:v>P</c:v>
                </c:pt>
                <c:pt idx="14">
                  <c:v>P</c:v>
                </c:pt>
                <c:pt idx="15">
                  <c:v>P</c:v>
                </c:pt>
                <c:pt idx="16">
                  <c:v>P</c:v>
                </c:pt>
                <c:pt idx="17">
                  <c:v>P</c:v>
                </c:pt>
                <c:pt idx="18">
                  <c:v>P</c:v>
                </c:pt>
                <c:pt idx="19">
                  <c:v>P</c:v>
                </c:pt>
                <c:pt idx="20">
                  <c:v>P</c:v>
                </c:pt>
                <c:pt idx="21">
                  <c:v>P</c:v>
                </c:pt>
                <c:pt idx="22">
                  <c:v>P</c:v>
                </c:pt>
                <c:pt idx="23">
                  <c:v>P</c:v>
                </c:pt>
                <c:pt idx="24">
                  <c:v>P</c:v>
                </c:pt>
                <c:pt idx="25">
                  <c:v>P</c:v>
                </c:pt>
                <c:pt idx="26">
                  <c:v>R</c:v>
                </c:pt>
                <c:pt idx="27">
                  <c:v>P</c:v>
                </c:pt>
                <c:pt idx="28">
                  <c:v>P</c:v>
                </c:pt>
                <c:pt idx="29">
                  <c:v>R</c:v>
                </c:pt>
                <c:pt idx="30">
                  <c:v>P</c:v>
                </c:pt>
                <c:pt idx="31">
                  <c:v>P</c:v>
                </c:pt>
                <c:pt idx="32">
                  <c:v>P</c:v>
                </c:pt>
                <c:pt idx="33">
                  <c:v>P</c:v>
                </c:pt>
                <c:pt idx="34">
                  <c:v>P</c:v>
                </c:pt>
                <c:pt idx="35">
                  <c:v>R</c:v>
                </c:pt>
                <c:pt idx="36">
                  <c:v>R</c:v>
                </c:pt>
                <c:pt idx="37">
                  <c:v>R</c:v>
                </c:pt>
                <c:pt idx="38">
                  <c:v>R</c:v>
                </c:pt>
              </c:strCache>
            </c:strRef>
          </c:cat>
          <c:val>
            <c:numRef>
              <c:f>3!$F$4:$F$42</c:f>
              <c:numCache>
                <c:ptCount val="39"/>
                <c:pt idx="2">
                  <c:v>1</c:v>
                </c:pt>
                <c:pt idx="4">
                  <c:v>2</c:v>
                </c:pt>
                <c:pt idx="6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3">
                  <c:v>2</c:v>
                </c:pt>
                <c:pt idx="15">
                  <c:v>2</c:v>
                </c:pt>
                <c:pt idx="23">
                  <c:v>2</c:v>
                </c:pt>
                <c:pt idx="24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5">
                  <c:v>4</c:v>
                </c:pt>
                <c:pt idx="37">
                  <c:v>1</c:v>
                </c:pt>
              </c:numCache>
            </c:numRef>
          </c:val>
        </c:ser>
        <c:ser>
          <c:idx val="5"/>
          <c:order val="5"/>
          <c:tx>
            <c:strRef>
              <c:f>3!$G$1:$G$3</c:f>
              <c:strCache>
                <c:ptCount val="1"/>
                <c:pt idx="0">
                  <c:v>VPs9, VRs9    Terč SČS-D1 - 5(2min)+1x15(6min) 10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3!$A$4:$A$42</c:f>
              <c:strCache>
                <c:ptCount val="39"/>
                <c:pt idx="0">
                  <c:v>P</c:v>
                </c:pt>
                <c:pt idx="1">
                  <c:v>P</c:v>
                </c:pt>
                <c:pt idx="2">
                  <c:v>P</c:v>
                </c:pt>
                <c:pt idx="3">
                  <c:v>P</c:v>
                </c:pt>
                <c:pt idx="4">
                  <c:v>P</c:v>
                </c:pt>
                <c:pt idx="5">
                  <c:v>P</c:v>
                </c:pt>
                <c:pt idx="6">
                  <c:v>P</c:v>
                </c:pt>
                <c:pt idx="7">
                  <c:v>P</c:v>
                </c:pt>
                <c:pt idx="8">
                  <c:v>P</c:v>
                </c:pt>
                <c:pt idx="9">
                  <c:v>P</c:v>
                </c:pt>
                <c:pt idx="10">
                  <c:v>P</c:v>
                </c:pt>
                <c:pt idx="11">
                  <c:v>P</c:v>
                </c:pt>
                <c:pt idx="12">
                  <c:v>P</c:v>
                </c:pt>
                <c:pt idx="13">
                  <c:v>P</c:v>
                </c:pt>
                <c:pt idx="14">
                  <c:v>P</c:v>
                </c:pt>
                <c:pt idx="15">
                  <c:v>P</c:v>
                </c:pt>
                <c:pt idx="16">
                  <c:v>P</c:v>
                </c:pt>
                <c:pt idx="17">
                  <c:v>P</c:v>
                </c:pt>
                <c:pt idx="18">
                  <c:v>P</c:v>
                </c:pt>
                <c:pt idx="19">
                  <c:v>P</c:v>
                </c:pt>
                <c:pt idx="20">
                  <c:v>P</c:v>
                </c:pt>
                <c:pt idx="21">
                  <c:v>P</c:v>
                </c:pt>
                <c:pt idx="22">
                  <c:v>P</c:v>
                </c:pt>
                <c:pt idx="23">
                  <c:v>P</c:v>
                </c:pt>
                <c:pt idx="24">
                  <c:v>P</c:v>
                </c:pt>
                <c:pt idx="25">
                  <c:v>P</c:v>
                </c:pt>
                <c:pt idx="26">
                  <c:v>R</c:v>
                </c:pt>
                <c:pt idx="27">
                  <c:v>P</c:v>
                </c:pt>
                <c:pt idx="28">
                  <c:v>P</c:v>
                </c:pt>
                <c:pt idx="29">
                  <c:v>R</c:v>
                </c:pt>
                <c:pt idx="30">
                  <c:v>P</c:v>
                </c:pt>
                <c:pt idx="31">
                  <c:v>P</c:v>
                </c:pt>
                <c:pt idx="32">
                  <c:v>P</c:v>
                </c:pt>
                <c:pt idx="33">
                  <c:v>P</c:v>
                </c:pt>
                <c:pt idx="34">
                  <c:v>P</c:v>
                </c:pt>
                <c:pt idx="35">
                  <c:v>R</c:v>
                </c:pt>
                <c:pt idx="36">
                  <c:v>R</c:v>
                </c:pt>
                <c:pt idx="37">
                  <c:v>R</c:v>
                </c:pt>
                <c:pt idx="38">
                  <c:v>R</c:v>
                </c:pt>
              </c:strCache>
            </c:strRef>
          </c:cat>
          <c:val>
            <c:numRef>
              <c:f>3!$G$4:$G$42</c:f>
              <c:numCache>
                <c:ptCount val="39"/>
                <c:pt idx="5">
                  <c:v>2</c:v>
                </c:pt>
                <c:pt idx="7">
                  <c:v>1</c:v>
                </c:pt>
                <c:pt idx="12">
                  <c:v>1</c:v>
                </c:pt>
                <c:pt idx="14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7">
                  <c:v>1</c:v>
                </c:pt>
                <c:pt idx="28">
                  <c:v>3</c:v>
                </c:pt>
                <c:pt idx="33">
                  <c:v>1</c:v>
                </c:pt>
                <c:pt idx="34">
                  <c:v>1</c:v>
                </c:pt>
                <c:pt idx="36">
                  <c:v>5</c:v>
                </c:pt>
              </c:numCache>
            </c:numRef>
          </c:val>
        </c:ser>
        <c:ser>
          <c:idx val="6"/>
          <c:order val="6"/>
          <c:tx>
            <c:strRef>
              <c:f>3!$H$1:$H$3</c:f>
              <c:strCache>
                <c:ptCount val="1"/>
                <c:pt idx="0">
                  <c:v>VPs9, VRs9    Terč SČS-D1 - 5(2min)+1x15(6min) 9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3!$A$4:$A$42</c:f>
              <c:strCache>
                <c:ptCount val="39"/>
                <c:pt idx="0">
                  <c:v>P</c:v>
                </c:pt>
                <c:pt idx="1">
                  <c:v>P</c:v>
                </c:pt>
                <c:pt idx="2">
                  <c:v>P</c:v>
                </c:pt>
                <c:pt idx="3">
                  <c:v>P</c:v>
                </c:pt>
                <c:pt idx="4">
                  <c:v>P</c:v>
                </c:pt>
                <c:pt idx="5">
                  <c:v>P</c:v>
                </c:pt>
                <c:pt idx="6">
                  <c:v>P</c:v>
                </c:pt>
                <c:pt idx="7">
                  <c:v>P</c:v>
                </c:pt>
                <c:pt idx="8">
                  <c:v>P</c:v>
                </c:pt>
                <c:pt idx="9">
                  <c:v>P</c:v>
                </c:pt>
                <c:pt idx="10">
                  <c:v>P</c:v>
                </c:pt>
                <c:pt idx="11">
                  <c:v>P</c:v>
                </c:pt>
                <c:pt idx="12">
                  <c:v>P</c:v>
                </c:pt>
                <c:pt idx="13">
                  <c:v>P</c:v>
                </c:pt>
                <c:pt idx="14">
                  <c:v>P</c:v>
                </c:pt>
                <c:pt idx="15">
                  <c:v>P</c:v>
                </c:pt>
                <c:pt idx="16">
                  <c:v>P</c:v>
                </c:pt>
                <c:pt idx="17">
                  <c:v>P</c:v>
                </c:pt>
                <c:pt idx="18">
                  <c:v>P</c:v>
                </c:pt>
                <c:pt idx="19">
                  <c:v>P</c:v>
                </c:pt>
                <c:pt idx="20">
                  <c:v>P</c:v>
                </c:pt>
                <c:pt idx="21">
                  <c:v>P</c:v>
                </c:pt>
                <c:pt idx="22">
                  <c:v>P</c:v>
                </c:pt>
                <c:pt idx="23">
                  <c:v>P</c:v>
                </c:pt>
                <c:pt idx="24">
                  <c:v>P</c:v>
                </c:pt>
                <c:pt idx="25">
                  <c:v>P</c:v>
                </c:pt>
                <c:pt idx="26">
                  <c:v>R</c:v>
                </c:pt>
                <c:pt idx="27">
                  <c:v>P</c:v>
                </c:pt>
                <c:pt idx="28">
                  <c:v>P</c:v>
                </c:pt>
                <c:pt idx="29">
                  <c:v>R</c:v>
                </c:pt>
                <c:pt idx="30">
                  <c:v>P</c:v>
                </c:pt>
                <c:pt idx="31">
                  <c:v>P</c:v>
                </c:pt>
                <c:pt idx="32">
                  <c:v>P</c:v>
                </c:pt>
                <c:pt idx="33">
                  <c:v>P</c:v>
                </c:pt>
                <c:pt idx="34">
                  <c:v>P</c:v>
                </c:pt>
                <c:pt idx="35">
                  <c:v>R</c:v>
                </c:pt>
                <c:pt idx="36">
                  <c:v>R</c:v>
                </c:pt>
                <c:pt idx="37">
                  <c:v>R</c:v>
                </c:pt>
                <c:pt idx="38">
                  <c:v>R</c:v>
                </c:pt>
              </c:strCache>
            </c:strRef>
          </c:cat>
          <c:val>
            <c:numRef>
              <c:f>3!$H$4:$H$42</c:f>
              <c:numCache>
                <c:ptCount val="39"/>
                <c:pt idx="1">
                  <c:v>4</c:v>
                </c:pt>
                <c:pt idx="3">
                  <c:v>1</c:v>
                </c:pt>
                <c:pt idx="5">
                  <c:v>6</c:v>
                </c:pt>
                <c:pt idx="7">
                  <c:v>3</c:v>
                </c:pt>
                <c:pt idx="9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6">
                  <c:v>3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6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4</c:v>
                </c:pt>
                <c:pt idx="33">
                  <c:v>4</c:v>
                </c:pt>
                <c:pt idx="34">
                  <c:v>1</c:v>
                </c:pt>
                <c:pt idx="36">
                  <c:v>4</c:v>
                </c:pt>
                <c:pt idx="38">
                  <c:v>3</c:v>
                </c:pt>
              </c:numCache>
            </c:numRef>
          </c:val>
        </c:ser>
        <c:ser>
          <c:idx val="7"/>
          <c:order val="7"/>
          <c:tx>
            <c:strRef>
              <c:f>3!$I$1:$I$3</c:f>
              <c:strCache>
                <c:ptCount val="1"/>
                <c:pt idx="0">
                  <c:v>VPs9, VRs9    Terč SČS-D1 - 5(2min)+1x15(6min) 8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3!$A$4:$A$42</c:f>
              <c:strCache>
                <c:ptCount val="39"/>
                <c:pt idx="0">
                  <c:v>P</c:v>
                </c:pt>
                <c:pt idx="1">
                  <c:v>P</c:v>
                </c:pt>
                <c:pt idx="2">
                  <c:v>P</c:v>
                </c:pt>
                <c:pt idx="3">
                  <c:v>P</c:v>
                </c:pt>
                <c:pt idx="4">
                  <c:v>P</c:v>
                </c:pt>
                <c:pt idx="5">
                  <c:v>P</c:v>
                </c:pt>
                <c:pt idx="6">
                  <c:v>P</c:v>
                </c:pt>
                <c:pt idx="7">
                  <c:v>P</c:v>
                </c:pt>
                <c:pt idx="8">
                  <c:v>P</c:v>
                </c:pt>
                <c:pt idx="9">
                  <c:v>P</c:v>
                </c:pt>
                <c:pt idx="10">
                  <c:v>P</c:v>
                </c:pt>
                <c:pt idx="11">
                  <c:v>P</c:v>
                </c:pt>
                <c:pt idx="12">
                  <c:v>P</c:v>
                </c:pt>
                <c:pt idx="13">
                  <c:v>P</c:v>
                </c:pt>
                <c:pt idx="14">
                  <c:v>P</c:v>
                </c:pt>
                <c:pt idx="15">
                  <c:v>P</c:v>
                </c:pt>
                <c:pt idx="16">
                  <c:v>P</c:v>
                </c:pt>
                <c:pt idx="17">
                  <c:v>P</c:v>
                </c:pt>
                <c:pt idx="18">
                  <c:v>P</c:v>
                </c:pt>
                <c:pt idx="19">
                  <c:v>P</c:v>
                </c:pt>
                <c:pt idx="20">
                  <c:v>P</c:v>
                </c:pt>
                <c:pt idx="21">
                  <c:v>P</c:v>
                </c:pt>
                <c:pt idx="22">
                  <c:v>P</c:v>
                </c:pt>
                <c:pt idx="23">
                  <c:v>P</c:v>
                </c:pt>
                <c:pt idx="24">
                  <c:v>P</c:v>
                </c:pt>
                <c:pt idx="25">
                  <c:v>P</c:v>
                </c:pt>
                <c:pt idx="26">
                  <c:v>R</c:v>
                </c:pt>
                <c:pt idx="27">
                  <c:v>P</c:v>
                </c:pt>
                <c:pt idx="28">
                  <c:v>P</c:v>
                </c:pt>
                <c:pt idx="29">
                  <c:v>R</c:v>
                </c:pt>
                <c:pt idx="30">
                  <c:v>P</c:v>
                </c:pt>
                <c:pt idx="31">
                  <c:v>P</c:v>
                </c:pt>
                <c:pt idx="32">
                  <c:v>P</c:v>
                </c:pt>
                <c:pt idx="33">
                  <c:v>P</c:v>
                </c:pt>
                <c:pt idx="34">
                  <c:v>P</c:v>
                </c:pt>
                <c:pt idx="35">
                  <c:v>R</c:v>
                </c:pt>
                <c:pt idx="36">
                  <c:v>R</c:v>
                </c:pt>
                <c:pt idx="37">
                  <c:v>R</c:v>
                </c:pt>
                <c:pt idx="38">
                  <c:v>R</c:v>
                </c:pt>
              </c:strCache>
            </c:strRef>
          </c:cat>
          <c:val>
            <c:numRef>
              <c:f>3!$I$4:$I$42</c:f>
              <c:numCache>
                <c:ptCount val="39"/>
                <c:pt idx="1">
                  <c:v>5</c:v>
                </c:pt>
                <c:pt idx="3">
                  <c:v>4</c:v>
                </c:pt>
                <c:pt idx="5">
                  <c:v>5</c:v>
                </c:pt>
                <c:pt idx="7">
                  <c:v>1</c:v>
                </c:pt>
                <c:pt idx="12">
                  <c:v>5</c:v>
                </c:pt>
                <c:pt idx="14">
                  <c:v>4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6</c:v>
                </c:pt>
                <c:pt idx="20">
                  <c:v>4</c:v>
                </c:pt>
                <c:pt idx="21">
                  <c:v>6</c:v>
                </c:pt>
                <c:pt idx="22">
                  <c:v>5</c:v>
                </c:pt>
                <c:pt idx="25">
                  <c:v>2</c:v>
                </c:pt>
                <c:pt idx="26">
                  <c:v>4</c:v>
                </c:pt>
                <c:pt idx="27">
                  <c:v>4</c:v>
                </c:pt>
                <c:pt idx="28">
                  <c:v>2</c:v>
                </c:pt>
                <c:pt idx="33">
                  <c:v>3</c:v>
                </c:pt>
                <c:pt idx="34">
                  <c:v>3</c:v>
                </c:pt>
                <c:pt idx="36">
                  <c:v>1</c:v>
                </c:pt>
                <c:pt idx="38">
                  <c:v>5</c:v>
                </c:pt>
              </c:numCache>
            </c:numRef>
          </c:val>
        </c:ser>
        <c:ser>
          <c:idx val="8"/>
          <c:order val="8"/>
          <c:tx>
            <c:strRef>
              <c:f>3!$J$1:$J$3</c:f>
              <c:strCache>
                <c:ptCount val="1"/>
                <c:pt idx="0">
                  <c:v>VPs9, VRs9    Terč SČS-D1 - 5(2min)+1x15(6min) 7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3!$A$4:$A$42</c:f>
              <c:strCache>
                <c:ptCount val="39"/>
                <c:pt idx="0">
                  <c:v>P</c:v>
                </c:pt>
                <c:pt idx="1">
                  <c:v>P</c:v>
                </c:pt>
                <c:pt idx="2">
                  <c:v>P</c:v>
                </c:pt>
                <c:pt idx="3">
                  <c:v>P</c:v>
                </c:pt>
                <c:pt idx="4">
                  <c:v>P</c:v>
                </c:pt>
                <c:pt idx="5">
                  <c:v>P</c:v>
                </c:pt>
                <c:pt idx="6">
                  <c:v>P</c:v>
                </c:pt>
                <c:pt idx="7">
                  <c:v>P</c:v>
                </c:pt>
                <c:pt idx="8">
                  <c:v>P</c:v>
                </c:pt>
                <c:pt idx="9">
                  <c:v>P</c:v>
                </c:pt>
                <c:pt idx="10">
                  <c:v>P</c:v>
                </c:pt>
                <c:pt idx="11">
                  <c:v>P</c:v>
                </c:pt>
                <c:pt idx="12">
                  <c:v>P</c:v>
                </c:pt>
                <c:pt idx="13">
                  <c:v>P</c:v>
                </c:pt>
                <c:pt idx="14">
                  <c:v>P</c:v>
                </c:pt>
                <c:pt idx="15">
                  <c:v>P</c:v>
                </c:pt>
                <c:pt idx="16">
                  <c:v>P</c:v>
                </c:pt>
                <c:pt idx="17">
                  <c:v>P</c:v>
                </c:pt>
                <c:pt idx="18">
                  <c:v>P</c:v>
                </c:pt>
                <c:pt idx="19">
                  <c:v>P</c:v>
                </c:pt>
                <c:pt idx="20">
                  <c:v>P</c:v>
                </c:pt>
                <c:pt idx="21">
                  <c:v>P</c:v>
                </c:pt>
                <c:pt idx="22">
                  <c:v>P</c:v>
                </c:pt>
                <c:pt idx="23">
                  <c:v>P</c:v>
                </c:pt>
                <c:pt idx="24">
                  <c:v>P</c:v>
                </c:pt>
                <c:pt idx="25">
                  <c:v>P</c:v>
                </c:pt>
                <c:pt idx="26">
                  <c:v>R</c:v>
                </c:pt>
                <c:pt idx="27">
                  <c:v>P</c:v>
                </c:pt>
                <c:pt idx="28">
                  <c:v>P</c:v>
                </c:pt>
                <c:pt idx="29">
                  <c:v>R</c:v>
                </c:pt>
                <c:pt idx="30">
                  <c:v>P</c:v>
                </c:pt>
                <c:pt idx="31">
                  <c:v>P</c:v>
                </c:pt>
                <c:pt idx="32">
                  <c:v>P</c:v>
                </c:pt>
                <c:pt idx="33">
                  <c:v>P</c:v>
                </c:pt>
                <c:pt idx="34">
                  <c:v>P</c:v>
                </c:pt>
                <c:pt idx="35">
                  <c:v>R</c:v>
                </c:pt>
                <c:pt idx="36">
                  <c:v>R</c:v>
                </c:pt>
                <c:pt idx="37">
                  <c:v>R</c:v>
                </c:pt>
                <c:pt idx="38">
                  <c:v>R</c:v>
                </c:pt>
              </c:strCache>
            </c:strRef>
          </c:cat>
          <c:val>
            <c:numRef>
              <c:f>3!$J$4:$J$42</c:f>
              <c:numCache>
                <c:ptCount val="39"/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5">
                  <c:v>1</c:v>
                </c:pt>
                <c:pt idx="7">
                  <c:v>5</c:v>
                </c:pt>
                <c:pt idx="10">
                  <c:v>1</c:v>
                </c:pt>
                <c:pt idx="12">
                  <c:v>2</c:v>
                </c:pt>
                <c:pt idx="13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5">
                  <c:v>1</c:v>
                </c:pt>
                <c:pt idx="27">
                  <c:v>3</c:v>
                </c:pt>
                <c:pt idx="28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8">
                  <c:v>2</c:v>
                </c:pt>
              </c:numCache>
            </c:numRef>
          </c:val>
        </c:ser>
        <c:ser>
          <c:idx val="9"/>
          <c:order val="9"/>
          <c:tx>
            <c:strRef>
              <c:f>3!$K$1:$K$3</c:f>
              <c:strCache>
                <c:ptCount val="1"/>
                <c:pt idx="0">
                  <c:v>VPs9, VRs9    Terč SČS-D1 - 5(2min)+1x15(6min) 6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3!$A$4:$A$42</c:f>
              <c:strCache>
                <c:ptCount val="39"/>
                <c:pt idx="0">
                  <c:v>P</c:v>
                </c:pt>
                <c:pt idx="1">
                  <c:v>P</c:v>
                </c:pt>
                <c:pt idx="2">
                  <c:v>P</c:v>
                </c:pt>
                <c:pt idx="3">
                  <c:v>P</c:v>
                </c:pt>
                <c:pt idx="4">
                  <c:v>P</c:v>
                </c:pt>
                <c:pt idx="5">
                  <c:v>P</c:v>
                </c:pt>
                <c:pt idx="6">
                  <c:v>P</c:v>
                </c:pt>
                <c:pt idx="7">
                  <c:v>P</c:v>
                </c:pt>
                <c:pt idx="8">
                  <c:v>P</c:v>
                </c:pt>
                <c:pt idx="9">
                  <c:v>P</c:v>
                </c:pt>
                <c:pt idx="10">
                  <c:v>P</c:v>
                </c:pt>
                <c:pt idx="11">
                  <c:v>P</c:v>
                </c:pt>
                <c:pt idx="12">
                  <c:v>P</c:v>
                </c:pt>
                <c:pt idx="13">
                  <c:v>P</c:v>
                </c:pt>
                <c:pt idx="14">
                  <c:v>P</c:v>
                </c:pt>
                <c:pt idx="15">
                  <c:v>P</c:v>
                </c:pt>
                <c:pt idx="16">
                  <c:v>P</c:v>
                </c:pt>
                <c:pt idx="17">
                  <c:v>P</c:v>
                </c:pt>
                <c:pt idx="18">
                  <c:v>P</c:v>
                </c:pt>
                <c:pt idx="19">
                  <c:v>P</c:v>
                </c:pt>
                <c:pt idx="20">
                  <c:v>P</c:v>
                </c:pt>
                <c:pt idx="21">
                  <c:v>P</c:v>
                </c:pt>
                <c:pt idx="22">
                  <c:v>P</c:v>
                </c:pt>
                <c:pt idx="23">
                  <c:v>P</c:v>
                </c:pt>
                <c:pt idx="24">
                  <c:v>P</c:v>
                </c:pt>
                <c:pt idx="25">
                  <c:v>P</c:v>
                </c:pt>
                <c:pt idx="26">
                  <c:v>R</c:v>
                </c:pt>
                <c:pt idx="27">
                  <c:v>P</c:v>
                </c:pt>
                <c:pt idx="28">
                  <c:v>P</c:v>
                </c:pt>
                <c:pt idx="29">
                  <c:v>R</c:v>
                </c:pt>
                <c:pt idx="30">
                  <c:v>P</c:v>
                </c:pt>
                <c:pt idx="31">
                  <c:v>P</c:v>
                </c:pt>
                <c:pt idx="32">
                  <c:v>P</c:v>
                </c:pt>
                <c:pt idx="33">
                  <c:v>P</c:v>
                </c:pt>
                <c:pt idx="34">
                  <c:v>P</c:v>
                </c:pt>
                <c:pt idx="35">
                  <c:v>R</c:v>
                </c:pt>
                <c:pt idx="36">
                  <c:v>R</c:v>
                </c:pt>
                <c:pt idx="37">
                  <c:v>R</c:v>
                </c:pt>
                <c:pt idx="38">
                  <c:v>R</c:v>
                </c:pt>
              </c:strCache>
            </c:strRef>
          </c:cat>
          <c:val>
            <c:numRef>
              <c:f>3!$K$4:$K$42</c:f>
              <c:numCache>
                <c:ptCount val="39"/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7">
                  <c:v>2</c:v>
                </c:pt>
                <c:pt idx="9">
                  <c:v>2</c:v>
                </c:pt>
                <c:pt idx="10">
                  <c:v>3</c:v>
                </c:pt>
                <c:pt idx="12">
                  <c:v>3</c:v>
                </c:pt>
                <c:pt idx="13">
                  <c:v>2</c:v>
                </c:pt>
                <c:pt idx="15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5">
                  <c:v>5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6">
                  <c:v>2</c:v>
                </c:pt>
                <c:pt idx="38">
                  <c:v>1</c:v>
                </c:pt>
              </c:numCache>
            </c:numRef>
          </c:val>
        </c:ser>
        <c:ser>
          <c:idx val="10"/>
          <c:order val="10"/>
          <c:tx>
            <c:strRef>
              <c:f>3!$L$1:$L$3</c:f>
              <c:strCache>
                <c:ptCount val="1"/>
                <c:pt idx="0">
                  <c:v>VPs9, VRs9    Terč SČS-D1 - 5(2min)+1x15(6min) 5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3!$A$4:$A$42</c:f>
              <c:strCache>
                <c:ptCount val="39"/>
                <c:pt idx="0">
                  <c:v>P</c:v>
                </c:pt>
                <c:pt idx="1">
                  <c:v>P</c:v>
                </c:pt>
                <c:pt idx="2">
                  <c:v>P</c:v>
                </c:pt>
                <c:pt idx="3">
                  <c:v>P</c:v>
                </c:pt>
                <c:pt idx="4">
                  <c:v>P</c:v>
                </c:pt>
                <c:pt idx="5">
                  <c:v>P</c:v>
                </c:pt>
                <c:pt idx="6">
                  <c:v>P</c:v>
                </c:pt>
                <c:pt idx="7">
                  <c:v>P</c:v>
                </c:pt>
                <c:pt idx="8">
                  <c:v>P</c:v>
                </c:pt>
                <c:pt idx="9">
                  <c:v>P</c:v>
                </c:pt>
                <c:pt idx="10">
                  <c:v>P</c:v>
                </c:pt>
                <c:pt idx="11">
                  <c:v>P</c:v>
                </c:pt>
                <c:pt idx="12">
                  <c:v>P</c:v>
                </c:pt>
                <c:pt idx="13">
                  <c:v>P</c:v>
                </c:pt>
                <c:pt idx="14">
                  <c:v>P</c:v>
                </c:pt>
                <c:pt idx="15">
                  <c:v>P</c:v>
                </c:pt>
                <c:pt idx="16">
                  <c:v>P</c:v>
                </c:pt>
                <c:pt idx="17">
                  <c:v>P</c:v>
                </c:pt>
                <c:pt idx="18">
                  <c:v>P</c:v>
                </c:pt>
                <c:pt idx="19">
                  <c:v>P</c:v>
                </c:pt>
                <c:pt idx="20">
                  <c:v>P</c:v>
                </c:pt>
                <c:pt idx="21">
                  <c:v>P</c:v>
                </c:pt>
                <c:pt idx="22">
                  <c:v>P</c:v>
                </c:pt>
                <c:pt idx="23">
                  <c:v>P</c:v>
                </c:pt>
                <c:pt idx="24">
                  <c:v>P</c:v>
                </c:pt>
                <c:pt idx="25">
                  <c:v>P</c:v>
                </c:pt>
                <c:pt idx="26">
                  <c:v>R</c:v>
                </c:pt>
                <c:pt idx="27">
                  <c:v>P</c:v>
                </c:pt>
                <c:pt idx="28">
                  <c:v>P</c:v>
                </c:pt>
                <c:pt idx="29">
                  <c:v>R</c:v>
                </c:pt>
                <c:pt idx="30">
                  <c:v>P</c:v>
                </c:pt>
                <c:pt idx="31">
                  <c:v>P</c:v>
                </c:pt>
                <c:pt idx="32">
                  <c:v>P</c:v>
                </c:pt>
                <c:pt idx="33">
                  <c:v>P</c:v>
                </c:pt>
                <c:pt idx="34">
                  <c:v>P</c:v>
                </c:pt>
                <c:pt idx="35">
                  <c:v>R</c:v>
                </c:pt>
                <c:pt idx="36">
                  <c:v>R</c:v>
                </c:pt>
                <c:pt idx="37">
                  <c:v>R</c:v>
                </c:pt>
                <c:pt idx="38">
                  <c:v>R</c:v>
                </c:pt>
              </c:strCache>
            </c:strRef>
          </c:cat>
          <c:val>
            <c:numRef>
              <c:f>3!$L$4:$L$42</c:f>
              <c:numCache>
                <c:ptCount val="39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7">
                  <c:v>2</c:v>
                </c:pt>
                <c:pt idx="8">
                  <c:v>2</c:v>
                </c:pt>
                <c:pt idx="10">
                  <c:v>3</c:v>
                </c:pt>
                <c:pt idx="12">
                  <c:v>1</c:v>
                </c:pt>
                <c:pt idx="14">
                  <c:v>2</c:v>
                </c:pt>
                <c:pt idx="16">
                  <c:v>1</c:v>
                </c:pt>
                <c:pt idx="18">
                  <c:v>1</c:v>
                </c:pt>
                <c:pt idx="25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4">
                  <c:v>1</c:v>
                </c:pt>
                <c:pt idx="35">
                  <c:v>2</c:v>
                </c:pt>
              </c:numCache>
            </c:numRef>
          </c:val>
        </c:ser>
        <c:ser>
          <c:idx val="11"/>
          <c:order val="11"/>
          <c:tx>
            <c:strRef>
              <c:f>3!$M$1:$M$3</c:f>
              <c:strCache>
                <c:ptCount val="1"/>
                <c:pt idx="0">
                  <c:v>VPs9, VRs9    Terč SČS-D1 - 5(2min)+1x15(6min) 0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3!$A$4:$A$42</c:f>
              <c:strCache>
                <c:ptCount val="39"/>
                <c:pt idx="0">
                  <c:v>P</c:v>
                </c:pt>
                <c:pt idx="1">
                  <c:v>P</c:v>
                </c:pt>
                <c:pt idx="2">
                  <c:v>P</c:v>
                </c:pt>
                <c:pt idx="3">
                  <c:v>P</c:v>
                </c:pt>
                <c:pt idx="4">
                  <c:v>P</c:v>
                </c:pt>
                <c:pt idx="5">
                  <c:v>P</c:v>
                </c:pt>
                <c:pt idx="6">
                  <c:v>P</c:v>
                </c:pt>
                <c:pt idx="7">
                  <c:v>P</c:v>
                </c:pt>
                <c:pt idx="8">
                  <c:v>P</c:v>
                </c:pt>
                <c:pt idx="9">
                  <c:v>P</c:v>
                </c:pt>
                <c:pt idx="10">
                  <c:v>P</c:v>
                </c:pt>
                <c:pt idx="11">
                  <c:v>P</c:v>
                </c:pt>
                <c:pt idx="12">
                  <c:v>P</c:v>
                </c:pt>
                <c:pt idx="13">
                  <c:v>P</c:v>
                </c:pt>
                <c:pt idx="14">
                  <c:v>P</c:v>
                </c:pt>
                <c:pt idx="15">
                  <c:v>P</c:v>
                </c:pt>
                <c:pt idx="16">
                  <c:v>P</c:v>
                </c:pt>
                <c:pt idx="17">
                  <c:v>P</c:v>
                </c:pt>
                <c:pt idx="18">
                  <c:v>P</c:v>
                </c:pt>
                <c:pt idx="19">
                  <c:v>P</c:v>
                </c:pt>
                <c:pt idx="20">
                  <c:v>P</c:v>
                </c:pt>
                <c:pt idx="21">
                  <c:v>P</c:v>
                </c:pt>
                <c:pt idx="22">
                  <c:v>P</c:v>
                </c:pt>
                <c:pt idx="23">
                  <c:v>P</c:v>
                </c:pt>
                <c:pt idx="24">
                  <c:v>P</c:v>
                </c:pt>
                <c:pt idx="25">
                  <c:v>P</c:v>
                </c:pt>
                <c:pt idx="26">
                  <c:v>R</c:v>
                </c:pt>
                <c:pt idx="27">
                  <c:v>P</c:v>
                </c:pt>
                <c:pt idx="28">
                  <c:v>P</c:v>
                </c:pt>
                <c:pt idx="29">
                  <c:v>R</c:v>
                </c:pt>
                <c:pt idx="30">
                  <c:v>P</c:v>
                </c:pt>
                <c:pt idx="31">
                  <c:v>P</c:v>
                </c:pt>
                <c:pt idx="32">
                  <c:v>P</c:v>
                </c:pt>
                <c:pt idx="33">
                  <c:v>P</c:v>
                </c:pt>
                <c:pt idx="34">
                  <c:v>P</c:v>
                </c:pt>
                <c:pt idx="35">
                  <c:v>R</c:v>
                </c:pt>
                <c:pt idx="36">
                  <c:v>R</c:v>
                </c:pt>
                <c:pt idx="37">
                  <c:v>R</c:v>
                </c:pt>
                <c:pt idx="38">
                  <c:v>R</c:v>
                </c:pt>
              </c:strCache>
            </c:strRef>
          </c:cat>
          <c:val>
            <c:numRef>
              <c:f>3!$M$4:$M$42</c:f>
              <c:numCache>
                <c:ptCount val="39"/>
                <c:pt idx="0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3">
                  <c:v>3</c:v>
                </c:pt>
                <c:pt idx="15">
                  <c:v>1</c:v>
                </c:pt>
                <c:pt idx="16">
                  <c:v>9</c:v>
                </c:pt>
                <c:pt idx="17">
                  <c:v>1</c:v>
                </c:pt>
                <c:pt idx="21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8">
                  <c:v>1</c:v>
                </c:pt>
                <c:pt idx="30">
                  <c:v>2</c:v>
                </c:pt>
                <c:pt idx="31">
                  <c:v>7</c:v>
                </c:pt>
                <c:pt idx="32">
                  <c:v>2</c:v>
                </c:pt>
                <c:pt idx="34">
                  <c:v>5</c:v>
                </c:pt>
                <c:pt idx="36">
                  <c:v>1</c:v>
                </c:pt>
                <c:pt idx="38">
                  <c:v>2</c:v>
                </c:pt>
              </c:numCache>
            </c:numRef>
          </c:val>
        </c:ser>
        <c:ser>
          <c:idx val="12"/>
          <c:order val="12"/>
          <c:tx>
            <c:strRef>
              <c:f>3!$N$1:$N$3</c:f>
              <c:strCache>
                <c:ptCount val="1"/>
                <c:pt idx="0">
                  <c:v>VPs9, VRs9    Terč SČS-D1 - 5(2min)+1x15(6min) Rány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3!$A$4:$A$42</c:f>
              <c:strCache>
                <c:ptCount val="39"/>
                <c:pt idx="0">
                  <c:v>P</c:v>
                </c:pt>
                <c:pt idx="1">
                  <c:v>P</c:v>
                </c:pt>
                <c:pt idx="2">
                  <c:v>P</c:v>
                </c:pt>
                <c:pt idx="3">
                  <c:v>P</c:v>
                </c:pt>
                <c:pt idx="4">
                  <c:v>P</c:v>
                </c:pt>
                <c:pt idx="5">
                  <c:v>P</c:v>
                </c:pt>
                <c:pt idx="6">
                  <c:v>P</c:v>
                </c:pt>
                <c:pt idx="7">
                  <c:v>P</c:v>
                </c:pt>
                <c:pt idx="8">
                  <c:v>P</c:v>
                </c:pt>
                <c:pt idx="9">
                  <c:v>P</c:v>
                </c:pt>
                <c:pt idx="10">
                  <c:v>P</c:v>
                </c:pt>
                <c:pt idx="11">
                  <c:v>P</c:v>
                </c:pt>
                <c:pt idx="12">
                  <c:v>P</c:v>
                </c:pt>
                <c:pt idx="13">
                  <c:v>P</c:v>
                </c:pt>
                <c:pt idx="14">
                  <c:v>P</c:v>
                </c:pt>
                <c:pt idx="15">
                  <c:v>P</c:v>
                </c:pt>
                <c:pt idx="16">
                  <c:v>P</c:v>
                </c:pt>
                <c:pt idx="17">
                  <c:v>P</c:v>
                </c:pt>
                <c:pt idx="18">
                  <c:v>P</c:v>
                </c:pt>
                <c:pt idx="19">
                  <c:v>P</c:v>
                </c:pt>
                <c:pt idx="20">
                  <c:v>P</c:v>
                </c:pt>
                <c:pt idx="21">
                  <c:v>P</c:v>
                </c:pt>
                <c:pt idx="22">
                  <c:v>P</c:v>
                </c:pt>
                <c:pt idx="23">
                  <c:v>P</c:v>
                </c:pt>
                <c:pt idx="24">
                  <c:v>P</c:v>
                </c:pt>
                <c:pt idx="25">
                  <c:v>P</c:v>
                </c:pt>
                <c:pt idx="26">
                  <c:v>R</c:v>
                </c:pt>
                <c:pt idx="27">
                  <c:v>P</c:v>
                </c:pt>
                <c:pt idx="28">
                  <c:v>P</c:v>
                </c:pt>
                <c:pt idx="29">
                  <c:v>R</c:v>
                </c:pt>
                <c:pt idx="30">
                  <c:v>P</c:v>
                </c:pt>
                <c:pt idx="31">
                  <c:v>P</c:v>
                </c:pt>
                <c:pt idx="32">
                  <c:v>P</c:v>
                </c:pt>
                <c:pt idx="33">
                  <c:v>P</c:v>
                </c:pt>
                <c:pt idx="34">
                  <c:v>P</c:v>
                </c:pt>
                <c:pt idx="35">
                  <c:v>R</c:v>
                </c:pt>
                <c:pt idx="36">
                  <c:v>R</c:v>
                </c:pt>
                <c:pt idx="37">
                  <c:v>R</c:v>
                </c:pt>
                <c:pt idx="38">
                  <c:v>R</c:v>
                </c:pt>
              </c:strCache>
            </c:strRef>
          </c:cat>
          <c:val>
            <c:numRef>
              <c:f>3!$N$4:$N$42</c:f>
              <c:numCache>
                <c:ptCount val="39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</c:numCache>
            </c:numRef>
          </c:val>
        </c:ser>
        <c:ser>
          <c:idx val="13"/>
          <c:order val="13"/>
          <c:tx>
            <c:strRef>
              <c:f>3!$O$1:$O$3</c:f>
              <c:strCache>
                <c:ptCount val="1"/>
                <c:pt idx="0">
                  <c:v>VPs9, VRs9    0 Součet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3!$A$4:$A$42</c:f>
              <c:strCache>
                <c:ptCount val="39"/>
                <c:pt idx="0">
                  <c:v>P</c:v>
                </c:pt>
                <c:pt idx="1">
                  <c:v>P</c:v>
                </c:pt>
                <c:pt idx="2">
                  <c:v>P</c:v>
                </c:pt>
                <c:pt idx="3">
                  <c:v>P</c:v>
                </c:pt>
                <c:pt idx="4">
                  <c:v>P</c:v>
                </c:pt>
                <c:pt idx="5">
                  <c:v>P</c:v>
                </c:pt>
                <c:pt idx="6">
                  <c:v>P</c:v>
                </c:pt>
                <c:pt idx="7">
                  <c:v>P</c:v>
                </c:pt>
                <c:pt idx="8">
                  <c:v>P</c:v>
                </c:pt>
                <c:pt idx="9">
                  <c:v>P</c:v>
                </c:pt>
                <c:pt idx="10">
                  <c:v>P</c:v>
                </c:pt>
                <c:pt idx="11">
                  <c:v>P</c:v>
                </c:pt>
                <c:pt idx="12">
                  <c:v>P</c:v>
                </c:pt>
                <c:pt idx="13">
                  <c:v>P</c:v>
                </c:pt>
                <c:pt idx="14">
                  <c:v>P</c:v>
                </c:pt>
                <c:pt idx="15">
                  <c:v>P</c:v>
                </c:pt>
                <c:pt idx="16">
                  <c:v>P</c:v>
                </c:pt>
                <c:pt idx="17">
                  <c:v>P</c:v>
                </c:pt>
                <c:pt idx="18">
                  <c:v>P</c:v>
                </c:pt>
                <c:pt idx="19">
                  <c:v>P</c:v>
                </c:pt>
                <c:pt idx="20">
                  <c:v>P</c:v>
                </c:pt>
                <c:pt idx="21">
                  <c:v>P</c:v>
                </c:pt>
                <c:pt idx="22">
                  <c:v>P</c:v>
                </c:pt>
                <c:pt idx="23">
                  <c:v>P</c:v>
                </c:pt>
                <c:pt idx="24">
                  <c:v>P</c:v>
                </c:pt>
                <c:pt idx="25">
                  <c:v>P</c:v>
                </c:pt>
                <c:pt idx="26">
                  <c:v>R</c:v>
                </c:pt>
                <c:pt idx="27">
                  <c:v>P</c:v>
                </c:pt>
                <c:pt idx="28">
                  <c:v>P</c:v>
                </c:pt>
                <c:pt idx="29">
                  <c:v>R</c:v>
                </c:pt>
                <c:pt idx="30">
                  <c:v>P</c:v>
                </c:pt>
                <c:pt idx="31">
                  <c:v>P</c:v>
                </c:pt>
                <c:pt idx="32">
                  <c:v>P</c:v>
                </c:pt>
                <c:pt idx="33">
                  <c:v>P</c:v>
                </c:pt>
                <c:pt idx="34">
                  <c:v>P</c:v>
                </c:pt>
                <c:pt idx="35">
                  <c:v>R</c:v>
                </c:pt>
                <c:pt idx="36">
                  <c:v>R</c:v>
                </c:pt>
                <c:pt idx="37">
                  <c:v>R</c:v>
                </c:pt>
                <c:pt idx="38">
                  <c:v>R</c:v>
                </c:pt>
              </c:strCache>
            </c:strRef>
          </c:cat>
          <c:val>
            <c:numRef>
              <c:f>3!$O$4:$O$42</c:f>
              <c:numCache>
                <c:ptCount val="39"/>
                <c:pt idx="0">
                  <c:v>111</c:v>
                </c:pt>
                <c:pt idx="1">
                  <c:v>116</c:v>
                </c:pt>
                <c:pt idx="2">
                  <c:v>118</c:v>
                </c:pt>
                <c:pt idx="3">
                  <c:v>98</c:v>
                </c:pt>
                <c:pt idx="4">
                  <c:v>146</c:v>
                </c:pt>
                <c:pt idx="5">
                  <c:v>121</c:v>
                </c:pt>
                <c:pt idx="6">
                  <c:v>136</c:v>
                </c:pt>
                <c:pt idx="7">
                  <c:v>102</c:v>
                </c:pt>
                <c:pt idx="8">
                  <c:v>132</c:v>
                </c:pt>
                <c:pt idx="9">
                  <c:v>95</c:v>
                </c:pt>
                <c:pt idx="10">
                  <c:v>78</c:v>
                </c:pt>
                <c:pt idx="11">
                  <c:v>148</c:v>
                </c:pt>
                <c:pt idx="12">
                  <c:v>114</c:v>
                </c:pt>
                <c:pt idx="13">
                  <c:v>101</c:v>
                </c:pt>
                <c:pt idx="14">
                  <c:v>126</c:v>
                </c:pt>
                <c:pt idx="15">
                  <c:v>144</c:v>
                </c:pt>
                <c:pt idx="16">
                  <c:v>47</c:v>
                </c:pt>
                <c:pt idx="17">
                  <c:v>119</c:v>
                </c:pt>
                <c:pt idx="18">
                  <c:v>118</c:v>
                </c:pt>
                <c:pt idx="19">
                  <c:v>128</c:v>
                </c:pt>
                <c:pt idx="20">
                  <c:v>127</c:v>
                </c:pt>
                <c:pt idx="21">
                  <c:v>105</c:v>
                </c:pt>
                <c:pt idx="22">
                  <c:v>124</c:v>
                </c:pt>
                <c:pt idx="23">
                  <c:v>148</c:v>
                </c:pt>
                <c:pt idx="24">
                  <c:v>124</c:v>
                </c:pt>
                <c:pt idx="25">
                  <c:v>77</c:v>
                </c:pt>
                <c:pt idx="26">
                  <c:v>145</c:v>
                </c:pt>
                <c:pt idx="27">
                  <c:v>115</c:v>
                </c:pt>
                <c:pt idx="28">
                  <c:v>112</c:v>
                </c:pt>
                <c:pt idx="29">
                  <c:v>135</c:v>
                </c:pt>
                <c:pt idx="30">
                  <c:v>118</c:v>
                </c:pt>
                <c:pt idx="31">
                  <c:v>68</c:v>
                </c:pt>
                <c:pt idx="32">
                  <c:v>110</c:v>
                </c:pt>
                <c:pt idx="33">
                  <c:v>117</c:v>
                </c:pt>
                <c:pt idx="34">
                  <c:v>75</c:v>
                </c:pt>
                <c:pt idx="35">
                  <c:v>136</c:v>
                </c:pt>
                <c:pt idx="36">
                  <c:v>120</c:v>
                </c:pt>
                <c:pt idx="37">
                  <c:v>160</c:v>
                </c:pt>
                <c:pt idx="38">
                  <c:v>109</c:v>
                </c:pt>
              </c:numCache>
            </c:numRef>
          </c:val>
        </c:ser>
        <c:ser>
          <c:idx val="14"/>
          <c:order val="14"/>
          <c:tx>
            <c:strRef>
              <c:f>3!$P$1:$P$3</c:f>
              <c:strCache>
                <c:ptCount val="1"/>
                <c:pt idx="0">
                  <c:v>VPs9, VRs9    0 VT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3!$A$4:$A$42</c:f>
              <c:strCache>
                <c:ptCount val="39"/>
                <c:pt idx="0">
                  <c:v>P</c:v>
                </c:pt>
                <c:pt idx="1">
                  <c:v>P</c:v>
                </c:pt>
                <c:pt idx="2">
                  <c:v>P</c:v>
                </c:pt>
                <c:pt idx="3">
                  <c:v>P</c:v>
                </c:pt>
                <c:pt idx="4">
                  <c:v>P</c:v>
                </c:pt>
                <c:pt idx="5">
                  <c:v>P</c:v>
                </c:pt>
                <c:pt idx="6">
                  <c:v>P</c:v>
                </c:pt>
                <c:pt idx="7">
                  <c:v>P</c:v>
                </c:pt>
                <c:pt idx="8">
                  <c:v>P</c:v>
                </c:pt>
                <c:pt idx="9">
                  <c:v>P</c:v>
                </c:pt>
                <c:pt idx="10">
                  <c:v>P</c:v>
                </c:pt>
                <c:pt idx="11">
                  <c:v>P</c:v>
                </c:pt>
                <c:pt idx="12">
                  <c:v>P</c:v>
                </c:pt>
                <c:pt idx="13">
                  <c:v>P</c:v>
                </c:pt>
                <c:pt idx="14">
                  <c:v>P</c:v>
                </c:pt>
                <c:pt idx="15">
                  <c:v>P</c:v>
                </c:pt>
                <c:pt idx="16">
                  <c:v>P</c:v>
                </c:pt>
                <c:pt idx="17">
                  <c:v>P</c:v>
                </c:pt>
                <c:pt idx="18">
                  <c:v>P</c:v>
                </c:pt>
                <c:pt idx="19">
                  <c:v>P</c:v>
                </c:pt>
                <c:pt idx="20">
                  <c:v>P</c:v>
                </c:pt>
                <c:pt idx="21">
                  <c:v>P</c:v>
                </c:pt>
                <c:pt idx="22">
                  <c:v>P</c:v>
                </c:pt>
                <c:pt idx="23">
                  <c:v>P</c:v>
                </c:pt>
                <c:pt idx="24">
                  <c:v>P</c:v>
                </c:pt>
                <c:pt idx="25">
                  <c:v>P</c:v>
                </c:pt>
                <c:pt idx="26">
                  <c:v>R</c:v>
                </c:pt>
                <c:pt idx="27">
                  <c:v>P</c:v>
                </c:pt>
                <c:pt idx="28">
                  <c:v>P</c:v>
                </c:pt>
                <c:pt idx="29">
                  <c:v>R</c:v>
                </c:pt>
                <c:pt idx="30">
                  <c:v>P</c:v>
                </c:pt>
                <c:pt idx="31">
                  <c:v>P</c:v>
                </c:pt>
                <c:pt idx="32">
                  <c:v>P</c:v>
                </c:pt>
                <c:pt idx="33">
                  <c:v>P</c:v>
                </c:pt>
                <c:pt idx="34">
                  <c:v>P</c:v>
                </c:pt>
                <c:pt idx="35">
                  <c:v>R</c:v>
                </c:pt>
                <c:pt idx="36">
                  <c:v>R</c:v>
                </c:pt>
                <c:pt idx="37">
                  <c:v>R</c:v>
                </c:pt>
                <c:pt idx="38">
                  <c:v>R</c:v>
                </c:pt>
              </c:strCache>
            </c:strRef>
          </c:cat>
          <c:val>
            <c:numRef>
              <c:f>3!$P$4:$P$42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ser>
          <c:idx val="15"/>
          <c:order val="15"/>
          <c:tx>
            <c:strRef>
              <c:f>3!$Q$1:$Q$3</c:f>
              <c:strCache>
                <c:ptCount val="1"/>
                <c:pt idx="0">
                  <c:v>VPs9, VRs9    0  VT 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3!$A$4:$A$42</c:f>
              <c:strCache>
                <c:ptCount val="39"/>
                <c:pt idx="0">
                  <c:v>P</c:v>
                </c:pt>
                <c:pt idx="1">
                  <c:v>P</c:v>
                </c:pt>
                <c:pt idx="2">
                  <c:v>P</c:v>
                </c:pt>
                <c:pt idx="3">
                  <c:v>P</c:v>
                </c:pt>
                <c:pt idx="4">
                  <c:v>P</c:v>
                </c:pt>
                <c:pt idx="5">
                  <c:v>P</c:v>
                </c:pt>
                <c:pt idx="6">
                  <c:v>P</c:v>
                </c:pt>
                <c:pt idx="7">
                  <c:v>P</c:v>
                </c:pt>
                <c:pt idx="8">
                  <c:v>P</c:v>
                </c:pt>
                <c:pt idx="9">
                  <c:v>P</c:v>
                </c:pt>
                <c:pt idx="10">
                  <c:v>P</c:v>
                </c:pt>
                <c:pt idx="11">
                  <c:v>P</c:v>
                </c:pt>
                <c:pt idx="12">
                  <c:v>P</c:v>
                </c:pt>
                <c:pt idx="13">
                  <c:v>P</c:v>
                </c:pt>
                <c:pt idx="14">
                  <c:v>P</c:v>
                </c:pt>
                <c:pt idx="15">
                  <c:v>P</c:v>
                </c:pt>
                <c:pt idx="16">
                  <c:v>P</c:v>
                </c:pt>
                <c:pt idx="17">
                  <c:v>P</c:v>
                </c:pt>
                <c:pt idx="18">
                  <c:v>P</c:v>
                </c:pt>
                <c:pt idx="19">
                  <c:v>P</c:v>
                </c:pt>
                <c:pt idx="20">
                  <c:v>P</c:v>
                </c:pt>
                <c:pt idx="21">
                  <c:v>P</c:v>
                </c:pt>
                <c:pt idx="22">
                  <c:v>P</c:v>
                </c:pt>
                <c:pt idx="23">
                  <c:v>P</c:v>
                </c:pt>
                <c:pt idx="24">
                  <c:v>P</c:v>
                </c:pt>
                <c:pt idx="25">
                  <c:v>P</c:v>
                </c:pt>
                <c:pt idx="26">
                  <c:v>R</c:v>
                </c:pt>
                <c:pt idx="27">
                  <c:v>P</c:v>
                </c:pt>
                <c:pt idx="28">
                  <c:v>P</c:v>
                </c:pt>
                <c:pt idx="29">
                  <c:v>R</c:v>
                </c:pt>
                <c:pt idx="30">
                  <c:v>P</c:v>
                </c:pt>
                <c:pt idx="31">
                  <c:v>P</c:v>
                </c:pt>
                <c:pt idx="32">
                  <c:v>P</c:v>
                </c:pt>
                <c:pt idx="33">
                  <c:v>P</c:v>
                </c:pt>
                <c:pt idx="34">
                  <c:v>P</c:v>
                </c:pt>
                <c:pt idx="35">
                  <c:v>R</c:v>
                </c:pt>
                <c:pt idx="36">
                  <c:v>R</c:v>
                </c:pt>
                <c:pt idx="37">
                  <c:v>R</c:v>
                </c:pt>
                <c:pt idx="38">
                  <c:v>R</c:v>
                </c:pt>
              </c:strCache>
            </c:strRef>
          </c:cat>
          <c:val>
            <c:numRef>
              <c:f>3!$Q$4:$Q$42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6"/>
          <c:order val="16"/>
          <c:tx>
            <c:strRef>
              <c:f>3!$R$1:$R$3</c:f>
              <c:strCache>
                <c:ptCount val="1"/>
                <c:pt idx="0">
                  <c:v>VPs9, VRs9    0  VT 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3!$A$4:$A$42</c:f>
              <c:strCache>
                <c:ptCount val="39"/>
                <c:pt idx="0">
                  <c:v>P</c:v>
                </c:pt>
                <c:pt idx="1">
                  <c:v>P</c:v>
                </c:pt>
                <c:pt idx="2">
                  <c:v>P</c:v>
                </c:pt>
                <c:pt idx="3">
                  <c:v>P</c:v>
                </c:pt>
                <c:pt idx="4">
                  <c:v>P</c:v>
                </c:pt>
                <c:pt idx="5">
                  <c:v>P</c:v>
                </c:pt>
                <c:pt idx="6">
                  <c:v>P</c:v>
                </c:pt>
                <c:pt idx="7">
                  <c:v>P</c:v>
                </c:pt>
                <c:pt idx="8">
                  <c:v>P</c:v>
                </c:pt>
                <c:pt idx="9">
                  <c:v>P</c:v>
                </c:pt>
                <c:pt idx="10">
                  <c:v>P</c:v>
                </c:pt>
                <c:pt idx="11">
                  <c:v>P</c:v>
                </c:pt>
                <c:pt idx="12">
                  <c:v>P</c:v>
                </c:pt>
                <c:pt idx="13">
                  <c:v>P</c:v>
                </c:pt>
                <c:pt idx="14">
                  <c:v>P</c:v>
                </c:pt>
                <c:pt idx="15">
                  <c:v>P</c:v>
                </c:pt>
                <c:pt idx="16">
                  <c:v>P</c:v>
                </c:pt>
                <c:pt idx="17">
                  <c:v>P</c:v>
                </c:pt>
                <c:pt idx="18">
                  <c:v>P</c:v>
                </c:pt>
                <c:pt idx="19">
                  <c:v>P</c:v>
                </c:pt>
                <c:pt idx="20">
                  <c:v>P</c:v>
                </c:pt>
                <c:pt idx="21">
                  <c:v>P</c:v>
                </c:pt>
                <c:pt idx="22">
                  <c:v>P</c:v>
                </c:pt>
                <c:pt idx="23">
                  <c:v>P</c:v>
                </c:pt>
                <c:pt idx="24">
                  <c:v>P</c:v>
                </c:pt>
                <c:pt idx="25">
                  <c:v>P</c:v>
                </c:pt>
                <c:pt idx="26">
                  <c:v>R</c:v>
                </c:pt>
                <c:pt idx="27">
                  <c:v>P</c:v>
                </c:pt>
                <c:pt idx="28">
                  <c:v>P</c:v>
                </c:pt>
                <c:pt idx="29">
                  <c:v>R</c:v>
                </c:pt>
                <c:pt idx="30">
                  <c:v>P</c:v>
                </c:pt>
                <c:pt idx="31">
                  <c:v>P</c:v>
                </c:pt>
                <c:pt idx="32">
                  <c:v>P</c:v>
                </c:pt>
                <c:pt idx="33">
                  <c:v>P</c:v>
                </c:pt>
                <c:pt idx="34">
                  <c:v>P</c:v>
                </c:pt>
                <c:pt idx="35">
                  <c:v>R</c:v>
                </c:pt>
                <c:pt idx="36">
                  <c:v>R</c:v>
                </c:pt>
                <c:pt idx="37">
                  <c:v>R</c:v>
                </c:pt>
                <c:pt idx="38">
                  <c:v>R</c:v>
                </c:pt>
              </c:strCache>
            </c:strRef>
          </c:cat>
          <c:val>
            <c:numRef>
              <c:f>3!$R$4:$R$42</c:f>
              <c:numCache>
                <c:ptCount val="39"/>
                <c:pt idx="0">
                  <c:v>137</c:v>
                </c:pt>
                <c:pt idx="1">
                  <c:v>131</c:v>
                </c:pt>
                <c:pt idx="2">
                  <c:v>125</c:v>
                </c:pt>
                <c:pt idx="3">
                  <c:v>116</c:v>
                </c:pt>
                <c:pt idx="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3!$S$1:$S$3</c:f>
              <c:strCache>
                <c:ptCount val="1"/>
                <c:pt idx="0">
                  <c:v>VPs9, VRs9    0  VT 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3!$A$4:$A$42</c:f>
              <c:strCache>
                <c:ptCount val="39"/>
                <c:pt idx="0">
                  <c:v>P</c:v>
                </c:pt>
                <c:pt idx="1">
                  <c:v>P</c:v>
                </c:pt>
                <c:pt idx="2">
                  <c:v>P</c:v>
                </c:pt>
                <c:pt idx="3">
                  <c:v>P</c:v>
                </c:pt>
                <c:pt idx="4">
                  <c:v>P</c:v>
                </c:pt>
                <c:pt idx="5">
                  <c:v>P</c:v>
                </c:pt>
                <c:pt idx="6">
                  <c:v>P</c:v>
                </c:pt>
                <c:pt idx="7">
                  <c:v>P</c:v>
                </c:pt>
                <c:pt idx="8">
                  <c:v>P</c:v>
                </c:pt>
                <c:pt idx="9">
                  <c:v>P</c:v>
                </c:pt>
                <c:pt idx="10">
                  <c:v>P</c:v>
                </c:pt>
                <c:pt idx="11">
                  <c:v>P</c:v>
                </c:pt>
                <c:pt idx="12">
                  <c:v>P</c:v>
                </c:pt>
                <c:pt idx="13">
                  <c:v>P</c:v>
                </c:pt>
                <c:pt idx="14">
                  <c:v>P</c:v>
                </c:pt>
                <c:pt idx="15">
                  <c:v>P</c:v>
                </c:pt>
                <c:pt idx="16">
                  <c:v>P</c:v>
                </c:pt>
                <c:pt idx="17">
                  <c:v>P</c:v>
                </c:pt>
                <c:pt idx="18">
                  <c:v>P</c:v>
                </c:pt>
                <c:pt idx="19">
                  <c:v>P</c:v>
                </c:pt>
                <c:pt idx="20">
                  <c:v>P</c:v>
                </c:pt>
                <c:pt idx="21">
                  <c:v>P</c:v>
                </c:pt>
                <c:pt idx="22">
                  <c:v>P</c:v>
                </c:pt>
                <c:pt idx="23">
                  <c:v>P</c:v>
                </c:pt>
                <c:pt idx="24">
                  <c:v>P</c:v>
                </c:pt>
                <c:pt idx="25">
                  <c:v>P</c:v>
                </c:pt>
                <c:pt idx="26">
                  <c:v>R</c:v>
                </c:pt>
                <c:pt idx="27">
                  <c:v>P</c:v>
                </c:pt>
                <c:pt idx="28">
                  <c:v>P</c:v>
                </c:pt>
                <c:pt idx="29">
                  <c:v>R</c:v>
                </c:pt>
                <c:pt idx="30">
                  <c:v>P</c:v>
                </c:pt>
                <c:pt idx="31">
                  <c:v>P</c:v>
                </c:pt>
                <c:pt idx="32">
                  <c:v>P</c:v>
                </c:pt>
                <c:pt idx="33">
                  <c:v>P</c:v>
                </c:pt>
                <c:pt idx="34">
                  <c:v>P</c:v>
                </c:pt>
                <c:pt idx="35">
                  <c:v>R</c:v>
                </c:pt>
                <c:pt idx="36">
                  <c:v>R</c:v>
                </c:pt>
                <c:pt idx="37">
                  <c:v>R</c:v>
                </c:pt>
                <c:pt idx="38">
                  <c:v>R</c:v>
                </c:pt>
              </c:strCache>
            </c:strRef>
          </c:cat>
          <c:val>
            <c:numRef>
              <c:f>3!$S$4:$S$42</c:f>
              <c:numCache>
                <c:ptCount val="39"/>
                <c:pt idx="0">
                  <c:v>156</c:v>
                </c:pt>
                <c:pt idx="1">
                  <c:v>137</c:v>
                </c:pt>
                <c:pt idx="2">
                  <c:v>118</c:v>
                </c:pt>
                <c:pt idx="3">
                  <c:v>98</c:v>
                </c:pt>
              </c:numCache>
            </c:numRef>
          </c:val>
        </c:ser>
        <c:axId val="23778603"/>
        <c:axId val="12680836"/>
      </c:barChart>
      <c:catAx>
        <c:axId val="2377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80836"/>
        <c:crosses val="autoZero"/>
        <c:auto val="1"/>
        <c:lblOffset val="100"/>
        <c:tickLblSkip val="1"/>
        <c:noMultiLvlLbl val="0"/>
      </c:catAx>
      <c:valAx>
        <c:axId val="12680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78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5"/>
          <c:y val="0.1545"/>
          <c:w val="0.317"/>
          <c:h val="0.68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Chart 1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31">
      <selection activeCell="B36" sqref="B36"/>
    </sheetView>
  </sheetViews>
  <sheetFormatPr defaultColWidth="9.00390625" defaultRowHeight="12.75"/>
  <cols>
    <col min="1" max="1" width="4.875" style="30" customWidth="1"/>
    <col min="2" max="2" width="5.25390625" style="30" customWidth="1"/>
    <col min="3" max="3" width="16.625" style="30" customWidth="1"/>
    <col min="4" max="4" width="18.25390625" style="30" customWidth="1"/>
    <col min="5" max="5" width="18.125" style="30" customWidth="1"/>
    <col min="6" max="6" width="7.25390625" style="30" customWidth="1"/>
    <col min="7" max="7" width="5.75390625" style="30" customWidth="1"/>
    <col min="8" max="8" width="6.875" style="30" customWidth="1"/>
    <col min="9" max="9" width="5.875" style="30" customWidth="1"/>
    <col min="10" max="10" width="7.875" style="30" customWidth="1"/>
    <col min="11" max="11" width="6.00390625" style="30" customWidth="1"/>
    <col min="12" max="12" width="9.375" style="30" customWidth="1"/>
    <col min="13" max="13" width="10.875" style="30" customWidth="1"/>
    <col min="14" max="14" width="9.125" style="30" customWidth="1"/>
    <col min="15" max="15" width="10.875" style="30" hidden="1" customWidth="1"/>
    <col min="16" max="16" width="8.75390625" style="30" hidden="1" customWidth="1"/>
    <col min="17" max="17" width="19.375" style="30" hidden="1" customWidth="1"/>
    <col min="18" max="18" width="0" style="30" hidden="1" customWidth="1"/>
    <col min="19" max="16384" width="9.125" style="30" customWidth="1"/>
  </cols>
  <sheetData>
    <row r="1" spans="1:15" ht="18" customHeight="1">
      <c r="A1" s="127" t="s">
        <v>7</v>
      </c>
      <c r="B1" s="128"/>
      <c r="C1" s="128"/>
      <c r="D1" s="129"/>
      <c r="E1" s="109" t="s">
        <v>92</v>
      </c>
      <c r="F1" s="110"/>
      <c r="G1" s="110"/>
      <c r="H1" s="110"/>
      <c r="I1" s="110"/>
      <c r="J1" s="110"/>
      <c r="K1" s="111"/>
      <c r="L1" s="130" t="s">
        <v>109</v>
      </c>
      <c r="M1" s="131"/>
      <c r="O1" s="120"/>
    </row>
    <row r="2" spans="1:15" ht="12.75" customHeight="1">
      <c r="A2" s="121" t="s">
        <v>104</v>
      </c>
      <c r="B2" s="122"/>
      <c r="C2" s="122"/>
      <c r="D2" s="123"/>
      <c r="E2" s="112"/>
      <c r="F2" s="113"/>
      <c r="G2" s="113"/>
      <c r="H2" s="113"/>
      <c r="I2" s="113"/>
      <c r="J2" s="113"/>
      <c r="K2" s="114"/>
      <c r="L2" s="132"/>
      <c r="M2" s="133"/>
      <c r="O2" s="120"/>
    </row>
    <row r="3" spans="1:15" ht="14.25" customHeight="1" thickBot="1">
      <c r="A3" s="124"/>
      <c r="B3" s="125"/>
      <c r="C3" s="125"/>
      <c r="D3" s="126"/>
      <c r="E3" s="115"/>
      <c r="F3" s="116"/>
      <c r="G3" s="116"/>
      <c r="H3" s="116"/>
      <c r="I3" s="116"/>
      <c r="J3" s="116"/>
      <c r="K3" s="117"/>
      <c r="L3" s="134"/>
      <c r="M3" s="135"/>
      <c r="O3" s="120"/>
    </row>
    <row r="4" spans="1:13" ht="12" customHeight="1">
      <c r="A4" s="56" t="s">
        <v>8</v>
      </c>
      <c r="B4" s="136" t="s">
        <v>40</v>
      </c>
      <c r="C4" s="118" t="s">
        <v>2</v>
      </c>
      <c r="D4" s="118" t="s">
        <v>3</v>
      </c>
      <c r="E4" s="118" t="s">
        <v>6</v>
      </c>
      <c r="F4" s="57" t="s">
        <v>42</v>
      </c>
      <c r="G4" s="118" t="s">
        <v>27</v>
      </c>
      <c r="H4" s="57" t="s">
        <v>47</v>
      </c>
      <c r="I4" s="118" t="s">
        <v>27</v>
      </c>
      <c r="J4" s="58" t="s">
        <v>55</v>
      </c>
      <c r="K4" s="118" t="s">
        <v>27</v>
      </c>
      <c r="L4" s="56" t="s">
        <v>4</v>
      </c>
      <c r="M4" s="118" t="s">
        <v>0</v>
      </c>
    </row>
    <row r="5" spans="1:13" ht="13.5" customHeight="1" thickBot="1">
      <c r="A5" s="59" t="s">
        <v>1</v>
      </c>
      <c r="B5" s="137"/>
      <c r="C5" s="119"/>
      <c r="D5" s="138"/>
      <c r="E5" s="119"/>
      <c r="F5" s="60" t="s">
        <v>43</v>
      </c>
      <c r="G5" s="138"/>
      <c r="H5" s="60" t="s">
        <v>46</v>
      </c>
      <c r="I5" s="138"/>
      <c r="J5" s="61" t="s">
        <v>56</v>
      </c>
      <c r="K5" s="138"/>
      <c r="L5" s="59" t="s">
        <v>5</v>
      </c>
      <c r="M5" s="119"/>
    </row>
    <row r="6" spans="1:17" s="67" customFormat="1" ht="15.75" customHeight="1" thickBot="1">
      <c r="A6" s="63">
        <v>1</v>
      </c>
      <c r="B6" s="1" t="s">
        <v>41</v>
      </c>
      <c r="C6" s="83" t="s">
        <v>77</v>
      </c>
      <c r="D6" s="2" t="s">
        <v>78</v>
      </c>
      <c r="E6" s="85" t="s">
        <v>114</v>
      </c>
      <c r="F6" s="90">
        <f>1!P6</f>
        <v>142</v>
      </c>
      <c r="G6" s="62" t="str">
        <f>1!Q6</f>
        <v>I.</v>
      </c>
      <c r="H6" s="64">
        <f>2!P4</f>
        <v>128</v>
      </c>
      <c r="I6" s="62" t="str">
        <f>2!Q4</f>
        <v>II.</v>
      </c>
      <c r="J6" s="64">
        <f>3!O4</f>
        <v>111</v>
      </c>
      <c r="K6" s="62" t="str">
        <f>3!P4</f>
        <v>III.</v>
      </c>
      <c r="L6" s="65">
        <f aca="true" t="shared" si="0" ref="L6:L37">SUM(F6:J6)</f>
        <v>381</v>
      </c>
      <c r="M6" s="66">
        <f aca="true" t="shared" si="1" ref="M6:M49">RANK(L6,$L$6:$L$43)</f>
        <v>17</v>
      </c>
      <c r="O6" s="67" t="s">
        <v>65</v>
      </c>
      <c r="P6" s="67" t="s">
        <v>12</v>
      </c>
      <c r="Q6" s="67" t="s">
        <v>66</v>
      </c>
    </row>
    <row r="7" spans="1:17" s="67" customFormat="1" ht="15.75" customHeight="1" thickBot="1">
      <c r="A7" s="69">
        <v>2</v>
      </c>
      <c r="B7" s="1" t="s">
        <v>41</v>
      </c>
      <c r="C7" s="84" t="s">
        <v>79</v>
      </c>
      <c r="D7" s="3" t="s">
        <v>80</v>
      </c>
      <c r="E7" s="86" t="s">
        <v>114</v>
      </c>
      <c r="F7" s="91">
        <f>1!P7</f>
        <v>135</v>
      </c>
      <c r="G7" s="68" t="str">
        <f>1!Q7</f>
        <v>II.</v>
      </c>
      <c r="H7" s="70">
        <f>2!P5</f>
        <v>122</v>
      </c>
      <c r="I7" s="68" t="str">
        <f>2!Q5</f>
        <v>III.</v>
      </c>
      <c r="J7" s="70">
        <f>3!O5</f>
        <v>116</v>
      </c>
      <c r="K7" s="68" t="str">
        <f>3!P5</f>
        <v>III.</v>
      </c>
      <c r="L7" s="71">
        <f t="shared" si="0"/>
        <v>373</v>
      </c>
      <c r="M7" s="72">
        <f t="shared" si="1"/>
        <v>22</v>
      </c>
      <c r="O7" s="67" t="s">
        <v>73</v>
      </c>
      <c r="P7" s="67" t="s">
        <v>32</v>
      </c>
      <c r="Q7" s="67" t="s">
        <v>71</v>
      </c>
    </row>
    <row r="8" spans="1:17" s="67" customFormat="1" ht="15.75" customHeight="1" thickBot="1">
      <c r="A8" s="69">
        <v>3</v>
      </c>
      <c r="B8" s="1" t="s">
        <v>41</v>
      </c>
      <c r="C8" s="84" t="s">
        <v>120</v>
      </c>
      <c r="D8" s="3" t="s">
        <v>14</v>
      </c>
      <c r="E8" s="86" t="s">
        <v>114</v>
      </c>
      <c r="F8" s="91">
        <f>1!P8</f>
        <v>136</v>
      </c>
      <c r="G8" s="68" t="str">
        <f>1!Q8</f>
        <v>II.</v>
      </c>
      <c r="H8" s="70">
        <f>2!P6</f>
        <v>126</v>
      </c>
      <c r="I8" s="68" t="str">
        <f>2!Q6</f>
        <v>II.</v>
      </c>
      <c r="J8" s="70">
        <f>3!O6</f>
        <v>118</v>
      </c>
      <c r="K8" s="68" t="str">
        <f>3!P6</f>
        <v>II.</v>
      </c>
      <c r="L8" s="71">
        <f t="shared" si="0"/>
        <v>380</v>
      </c>
      <c r="M8" s="72">
        <f t="shared" si="1"/>
        <v>18</v>
      </c>
      <c r="O8" s="67" t="s">
        <v>34</v>
      </c>
      <c r="P8" s="67" t="s">
        <v>21</v>
      </c>
      <c r="Q8" s="67" t="s">
        <v>50</v>
      </c>
    </row>
    <row r="9" spans="1:17" s="67" customFormat="1" ht="15.75" customHeight="1" thickBot="1">
      <c r="A9" s="69">
        <v>4</v>
      </c>
      <c r="B9" s="1" t="s">
        <v>41</v>
      </c>
      <c r="C9" s="84" t="s">
        <v>115</v>
      </c>
      <c r="D9" s="3" t="s">
        <v>16</v>
      </c>
      <c r="E9" s="86" t="s">
        <v>114</v>
      </c>
      <c r="F9" s="91">
        <f>1!P9</f>
        <v>120</v>
      </c>
      <c r="G9" s="68" t="str">
        <f>1!Q9</f>
        <v>ne</v>
      </c>
      <c r="H9" s="70">
        <f>2!P7</f>
        <v>73</v>
      </c>
      <c r="I9" s="68" t="str">
        <f>2!Q7</f>
        <v>ne</v>
      </c>
      <c r="J9" s="70">
        <f>3!O7</f>
        <v>98</v>
      </c>
      <c r="K9" s="68" t="str">
        <f>3!P7</f>
        <v>III.</v>
      </c>
      <c r="L9" s="71">
        <f t="shared" si="0"/>
        <v>291</v>
      </c>
      <c r="M9" s="72">
        <f t="shared" si="1"/>
        <v>34</v>
      </c>
      <c r="O9" s="67" t="s">
        <v>20</v>
      </c>
      <c r="P9" s="67" t="s">
        <v>12</v>
      </c>
      <c r="Q9" s="67" t="s">
        <v>50</v>
      </c>
    </row>
    <row r="10" spans="1:17" s="67" customFormat="1" ht="15.75" customHeight="1" thickBot="1">
      <c r="A10" s="69">
        <v>5</v>
      </c>
      <c r="B10" s="1" t="s">
        <v>41</v>
      </c>
      <c r="C10" s="84" t="s">
        <v>116</v>
      </c>
      <c r="D10" s="3" t="s">
        <v>86</v>
      </c>
      <c r="E10" s="82" t="s">
        <v>117</v>
      </c>
      <c r="F10" s="91">
        <f>1!P10</f>
        <v>144</v>
      </c>
      <c r="G10" s="68" t="str">
        <f>1!Q10</f>
        <v>I.</v>
      </c>
      <c r="H10" s="70">
        <f>2!P8</f>
        <v>122</v>
      </c>
      <c r="I10" s="68" t="str">
        <f>2!Q8</f>
        <v>III.</v>
      </c>
      <c r="J10" s="70">
        <f>3!O8</f>
        <v>146</v>
      </c>
      <c r="K10" s="68" t="str">
        <f>3!P8</f>
        <v>I.</v>
      </c>
      <c r="L10" s="71">
        <f t="shared" si="0"/>
        <v>412</v>
      </c>
      <c r="M10" s="72">
        <f t="shared" si="1"/>
        <v>7</v>
      </c>
      <c r="O10" s="67" t="s">
        <v>70</v>
      </c>
      <c r="P10" s="67" t="s">
        <v>69</v>
      </c>
      <c r="Q10" s="67" t="s">
        <v>75</v>
      </c>
    </row>
    <row r="11" spans="1:17" s="67" customFormat="1" ht="15.75" customHeight="1" thickBot="1">
      <c r="A11" s="69">
        <v>6</v>
      </c>
      <c r="B11" s="1" t="s">
        <v>41</v>
      </c>
      <c r="C11" s="84" t="s">
        <v>74</v>
      </c>
      <c r="D11" s="3" t="s">
        <v>14</v>
      </c>
      <c r="E11" s="86" t="s">
        <v>118</v>
      </c>
      <c r="F11" s="91">
        <f>1!P11</f>
        <v>139</v>
      </c>
      <c r="G11" s="68" t="str">
        <f>1!Q11</f>
        <v>II.</v>
      </c>
      <c r="H11" s="70">
        <f>2!P9</f>
        <v>118</v>
      </c>
      <c r="I11" s="68" t="str">
        <f>2!Q9</f>
        <v>III.</v>
      </c>
      <c r="J11" s="70">
        <f>3!O9</f>
        <v>121</v>
      </c>
      <c r="K11" s="68" t="str">
        <f>3!P9</f>
        <v>II.</v>
      </c>
      <c r="L11" s="71">
        <f t="shared" si="0"/>
        <v>378</v>
      </c>
      <c r="M11" s="72">
        <f t="shared" si="1"/>
        <v>20</v>
      </c>
      <c r="O11" s="67" t="s">
        <v>70</v>
      </c>
      <c r="P11" s="67" t="s">
        <v>69</v>
      </c>
      <c r="Q11" s="67" t="s">
        <v>75</v>
      </c>
    </row>
    <row r="12" spans="1:17" s="67" customFormat="1" ht="15.75" customHeight="1" thickBot="1">
      <c r="A12" s="69">
        <v>7</v>
      </c>
      <c r="B12" s="1" t="s">
        <v>41</v>
      </c>
      <c r="C12" s="84" t="s">
        <v>119</v>
      </c>
      <c r="D12" s="3" t="s">
        <v>69</v>
      </c>
      <c r="E12" s="86" t="s">
        <v>121</v>
      </c>
      <c r="F12" s="91">
        <f>1!P12</f>
        <v>145</v>
      </c>
      <c r="G12" s="68" t="str">
        <f>1!Q12</f>
        <v>I.</v>
      </c>
      <c r="H12" s="70">
        <f>2!P10</f>
        <v>135</v>
      </c>
      <c r="I12" s="68" t="str">
        <f>2!Q10</f>
        <v>I.</v>
      </c>
      <c r="J12" s="70">
        <f>3!O10</f>
        <v>136</v>
      </c>
      <c r="K12" s="68" t="str">
        <f>3!P10</f>
        <v>II.</v>
      </c>
      <c r="L12" s="71">
        <f t="shared" si="0"/>
        <v>416</v>
      </c>
      <c r="M12" s="72">
        <f t="shared" si="1"/>
        <v>5</v>
      </c>
      <c r="O12" s="67" t="s">
        <v>37</v>
      </c>
      <c r="P12" s="67" t="s">
        <v>33</v>
      </c>
      <c r="Q12" s="67" t="s">
        <v>28</v>
      </c>
    </row>
    <row r="13" spans="1:17" s="67" customFormat="1" ht="15.75" customHeight="1" thickBot="1">
      <c r="A13" s="69">
        <v>8</v>
      </c>
      <c r="B13" s="1" t="s">
        <v>41</v>
      </c>
      <c r="C13" s="84" t="s">
        <v>122</v>
      </c>
      <c r="D13" s="3" t="s">
        <v>23</v>
      </c>
      <c r="E13" s="86" t="s">
        <v>118</v>
      </c>
      <c r="F13" s="91">
        <f>1!P13</f>
        <v>131</v>
      </c>
      <c r="G13" s="68" t="str">
        <f>1!Q13</f>
        <v>III.</v>
      </c>
      <c r="H13" s="70">
        <f>2!P11</f>
        <v>83</v>
      </c>
      <c r="I13" s="68" t="str">
        <f>2!Q11</f>
        <v>ne</v>
      </c>
      <c r="J13" s="70">
        <f>3!O11</f>
        <v>102</v>
      </c>
      <c r="K13" s="68" t="str">
        <f>3!P11</f>
        <v>III.</v>
      </c>
      <c r="L13" s="71">
        <f t="shared" si="0"/>
        <v>316</v>
      </c>
      <c r="M13" s="72">
        <f t="shared" si="1"/>
        <v>32</v>
      </c>
      <c r="O13" s="67" t="s">
        <v>37</v>
      </c>
      <c r="P13" s="67" t="s">
        <v>83</v>
      </c>
      <c r="Q13" s="67" t="s">
        <v>84</v>
      </c>
    </row>
    <row r="14" spans="1:17" s="67" customFormat="1" ht="15.75" customHeight="1" thickBot="1">
      <c r="A14" s="69">
        <v>9</v>
      </c>
      <c r="B14" s="1" t="s">
        <v>41</v>
      </c>
      <c r="C14" s="84" t="s">
        <v>123</v>
      </c>
      <c r="D14" s="3" t="s">
        <v>11</v>
      </c>
      <c r="E14" s="86" t="s">
        <v>118</v>
      </c>
      <c r="F14" s="91">
        <f>1!P14</f>
        <v>140</v>
      </c>
      <c r="G14" s="68" t="str">
        <f>1!Q14</f>
        <v>I.</v>
      </c>
      <c r="H14" s="70">
        <f>2!P12</f>
        <v>129</v>
      </c>
      <c r="I14" s="68" t="str">
        <f>2!Q12</f>
        <v>II.</v>
      </c>
      <c r="J14" s="70">
        <f>3!O12</f>
        <v>132</v>
      </c>
      <c r="K14" s="68" t="str">
        <f>3!P12</f>
        <v>II.</v>
      </c>
      <c r="L14" s="71">
        <f t="shared" si="0"/>
        <v>401</v>
      </c>
      <c r="M14" s="72">
        <f t="shared" si="1"/>
        <v>10</v>
      </c>
      <c r="O14" s="67" t="s">
        <v>72</v>
      </c>
      <c r="P14" s="67" t="s">
        <v>16</v>
      </c>
      <c r="Q14" s="67" t="s">
        <v>63</v>
      </c>
    </row>
    <row r="15" spans="1:17" s="67" customFormat="1" ht="15.75" customHeight="1" thickBot="1">
      <c r="A15" s="69">
        <v>10</v>
      </c>
      <c r="B15" s="1" t="s">
        <v>41</v>
      </c>
      <c r="C15" s="84" t="s">
        <v>124</v>
      </c>
      <c r="D15" s="3" t="s">
        <v>33</v>
      </c>
      <c r="E15" s="86" t="s">
        <v>125</v>
      </c>
      <c r="F15" s="91">
        <f>1!P15</f>
        <v>90</v>
      </c>
      <c r="G15" s="68" t="str">
        <f>1!Q15</f>
        <v>ne</v>
      </c>
      <c r="H15" s="70">
        <f>2!P13</f>
        <v>75</v>
      </c>
      <c r="I15" s="68" t="str">
        <f>2!Q13</f>
        <v>ne</v>
      </c>
      <c r="J15" s="70">
        <f>3!O13</f>
        <v>95</v>
      </c>
      <c r="K15" s="68" t="str">
        <f>3!P13</f>
        <v>ne</v>
      </c>
      <c r="L15" s="71">
        <f t="shared" si="0"/>
        <v>260</v>
      </c>
      <c r="M15" s="72">
        <f t="shared" si="1"/>
        <v>37</v>
      </c>
      <c r="O15" s="67" t="s">
        <v>72</v>
      </c>
      <c r="P15" s="67" t="s">
        <v>16</v>
      </c>
      <c r="Q15" s="67" t="s">
        <v>63</v>
      </c>
    </row>
    <row r="16" spans="1:17" s="67" customFormat="1" ht="15.75" customHeight="1" thickBot="1">
      <c r="A16" s="69">
        <v>11</v>
      </c>
      <c r="B16" s="1" t="s">
        <v>41</v>
      </c>
      <c r="C16" s="84" t="s">
        <v>126</v>
      </c>
      <c r="D16" s="3" t="s">
        <v>127</v>
      </c>
      <c r="E16" s="86" t="s">
        <v>114</v>
      </c>
      <c r="F16" s="91">
        <f>1!P16</f>
        <v>119</v>
      </c>
      <c r="G16" s="68" t="str">
        <f>1!Q16</f>
        <v>ne</v>
      </c>
      <c r="H16" s="70">
        <f>2!P14</f>
        <v>99</v>
      </c>
      <c r="I16" s="68" t="str">
        <f>2!Q14</f>
        <v>ne</v>
      </c>
      <c r="J16" s="70">
        <f>3!O14</f>
        <v>78</v>
      </c>
      <c r="K16" s="68" t="str">
        <f>3!P14</f>
        <v>ne</v>
      </c>
      <c r="L16" s="71">
        <f t="shared" si="0"/>
        <v>296</v>
      </c>
      <c r="M16" s="72">
        <f t="shared" si="1"/>
        <v>33</v>
      </c>
      <c r="O16" s="67" t="s">
        <v>76</v>
      </c>
      <c r="P16" s="67" t="s">
        <v>11</v>
      </c>
      <c r="Q16" s="67" t="s">
        <v>28</v>
      </c>
    </row>
    <row r="17" spans="1:17" s="67" customFormat="1" ht="15.75" customHeight="1" thickBot="1">
      <c r="A17" s="69">
        <v>12</v>
      </c>
      <c r="B17" s="1" t="s">
        <v>41</v>
      </c>
      <c r="C17" s="84" t="s">
        <v>128</v>
      </c>
      <c r="D17" s="3" t="s">
        <v>129</v>
      </c>
      <c r="E17" s="86" t="s">
        <v>130</v>
      </c>
      <c r="F17" s="91">
        <f>1!P17</f>
        <v>135</v>
      </c>
      <c r="G17" s="68" t="str">
        <f>1!Q17</f>
        <v>II.</v>
      </c>
      <c r="H17" s="70">
        <f>2!P15</f>
        <v>130</v>
      </c>
      <c r="I17" s="68" t="str">
        <f>2!Q15</f>
        <v>II.</v>
      </c>
      <c r="J17" s="70">
        <f>3!O15</f>
        <v>148</v>
      </c>
      <c r="K17" s="68" t="str">
        <f>3!P15</f>
        <v>I.</v>
      </c>
      <c r="L17" s="71">
        <f t="shared" si="0"/>
        <v>413</v>
      </c>
      <c r="M17" s="72">
        <f t="shared" si="1"/>
        <v>6</v>
      </c>
      <c r="O17" s="67" t="s">
        <v>74</v>
      </c>
      <c r="P17" s="67" t="s">
        <v>14</v>
      </c>
      <c r="Q17" s="67" t="s">
        <v>50</v>
      </c>
    </row>
    <row r="18" spans="1:17" s="67" customFormat="1" ht="15.75" customHeight="1" thickBot="1">
      <c r="A18" s="69">
        <v>13</v>
      </c>
      <c r="B18" s="1" t="s">
        <v>41</v>
      </c>
      <c r="C18" s="84" t="s">
        <v>131</v>
      </c>
      <c r="D18" s="3" t="s">
        <v>132</v>
      </c>
      <c r="E18" s="86" t="s">
        <v>133</v>
      </c>
      <c r="F18" s="91">
        <f>1!P18</f>
        <v>143</v>
      </c>
      <c r="G18" s="68" t="str">
        <f>1!Q18</f>
        <v>I.</v>
      </c>
      <c r="H18" s="70">
        <f>2!P16</f>
        <v>123</v>
      </c>
      <c r="I18" s="68" t="str">
        <f>2!Q16</f>
        <v>III.</v>
      </c>
      <c r="J18" s="70">
        <f>3!O16</f>
        <v>114</v>
      </c>
      <c r="K18" s="68" t="str">
        <f>3!P16</f>
        <v>III.</v>
      </c>
      <c r="L18" s="71">
        <f t="shared" si="0"/>
        <v>380</v>
      </c>
      <c r="M18" s="72">
        <f t="shared" si="1"/>
        <v>18</v>
      </c>
      <c r="O18" s="67" t="s">
        <v>13</v>
      </c>
      <c r="P18" s="67" t="s">
        <v>14</v>
      </c>
      <c r="Q18" s="67" t="s">
        <v>28</v>
      </c>
    </row>
    <row r="19" spans="1:17" s="67" customFormat="1" ht="15.75" customHeight="1" thickBot="1">
      <c r="A19" s="69">
        <v>14</v>
      </c>
      <c r="B19" s="1" t="s">
        <v>41</v>
      </c>
      <c r="C19" s="84" t="s">
        <v>34</v>
      </c>
      <c r="D19" s="3" t="s">
        <v>21</v>
      </c>
      <c r="E19" s="86" t="s">
        <v>118</v>
      </c>
      <c r="F19" s="91">
        <f>1!P19</f>
        <v>128</v>
      </c>
      <c r="G19" s="68" t="str">
        <f>1!Q19</f>
        <v>III.</v>
      </c>
      <c r="H19" s="70">
        <f>2!P17</f>
        <v>122</v>
      </c>
      <c r="I19" s="68" t="str">
        <f>2!Q17</f>
        <v>III.</v>
      </c>
      <c r="J19" s="70">
        <f>3!O17</f>
        <v>101</v>
      </c>
      <c r="K19" s="68" t="str">
        <f>3!P17</f>
        <v>III.</v>
      </c>
      <c r="L19" s="71">
        <f t="shared" si="0"/>
        <v>351</v>
      </c>
      <c r="M19" s="72">
        <f t="shared" si="1"/>
        <v>29</v>
      </c>
      <c r="O19" s="67" t="s">
        <v>77</v>
      </c>
      <c r="P19" s="67" t="s">
        <v>78</v>
      </c>
      <c r="Q19" s="67" t="s">
        <v>30</v>
      </c>
    </row>
    <row r="20" spans="1:17" s="67" customFormat="1" ht="15.75" customHeight="1" thickBot="1">
      <c r="A20" s="69">
        <v>15</v>
      </c>
      <c r="B20" s="1" t="s">
        <v>41</v>
      </c>
      <c r="C20" s="84" t="s">
        <v>134</v>
      </c>
      <c r="D20" s="3" t="s">
        <v>33</v>
      </c>
      <c r="E20" s="86" t="s">
        <v>118</v>
      </c>
      <c r="F20" s="91">
        <f>1!P20</f>
        <v>141</v>
      </c>
      <c r="G20" s="68" t="str">
        <f>1!Q20</f>
        <v>I.</v>
      </c>
      <c r="H20" s="70">
        <f>2!P18</f>
        <v>110</v>
      </c>
      <c r="I20" s="68" t="str">
        <f>2!Q18</f>
        <v>ne</v>
      </c>
      <c r="J20" s="70">
        <f>3!O18</f>
        <v>126</v>
      </c>
      <c r="K20" s="68" t="str">
        <f>3!P18</f>
        <v>II.</v>
      </c>
      <c r="L20" s="71">
        <f t="shared" si="0"/>
        <v>377</v>
      </c>
      <c r="M20" s="72">
        <f t="shared" si="1"/>
        <v>21</v>
      </c>
      <c r="O20" s="67" t="s">
        <v>89</v>
      </c>
      <c r="P20" s="67" t="s">
        <v>15</v>
      </c>
      <c r="Q20" s="67" t="s">
        <v>35</v>
      </c>
    </row>
    <row r="21" spans="1:17" s="67" customFormat="1" ht="15.75" customHeight="1" thickBot="1">
      <c r="A21" s="69">
        <v>16</v>
      </c>
      <c r="B21" s="1" t="s">
        <v>41</v>
      </c>
      <c r="C21" s="84" t="s">
        <v>135</v>
      </c>
      <c r="D21" s="3" t="s">
        <v>16</v>
      </c>
      <c r="E21" s="86" t="s">
        <v>118</v>
      </c>
      <c r="F21" s="91">
        <f>1!P21</f>
        <v>142</v>
      </c>
      <c r="G21" s="68" t="str">
        <f>1!Q21</f>
        <v>I.</v>
      </c>
      <c r="H21" s="70">
        <f>2!P19</f>
        <v>132</v>
      </c>
      <c r="I21" s="68" t="str">
        <f>2!Q19</f>
        <v>I.</v>
      </c>
      <c r="J21" s="70">
        <f>3!O19</f>
        <v>144</v>
      </c>
      <c r="K21" s="68" t="str">
        <f>3!P19</f>
        <v>I.</v>
      </c>
      <c r="L21" s="71">
        <f t="shared" si="0"/>
        <v>418</v>
      </c>
      <c r="M21" s="72">
        <f t="shared" si="1"/>
        <v>4</v>
      </c>
      <c r="O21" s="67" t="s">
        <v>51</v>
      </c>
      <c r="P21" s="67" t="s">
        <v>15</v>
      </c>
      <c r="Q21" s="67" t="s">
        <v>35</v>
      </c>
    </row>
    <row r="22" spans="1:17" s="67" customFormat="1" ht="15.75" customHeight="1" thickBot="1">
      <c r="A22" s="69">
        <v>17</v>
      </c>
      <c r="B22" s="1" t="s">
        <v>41</v>
      </c>
      <c r="C22" s="84" t="s">
        <v>136</v>
      </c>
      <c r="D22" s="3" t="s">
        <v>137</v>
      </c>
      <c r="E22" s="86" t="s">
        <v>118</v>
      </c>
      <c r="F22" s="91">
        <f>1!P22</f>
        <v>62</v>
      </c>
      <c r="G22" s="68" t="str">
        <f>1!Q22</f>
        <v>ne</v>
      </c>
      <c r="H22" s="70">
        <f>2!P20</f>
        <v>34</v>
      </c>
      <c r="I22" s="68" t="str">
        <f>2!Q20</f>
        <v>ne</v>
      </c>
      <c r="J22" s="70">
        <f>3!O20</f>
        <v>47</v>
      </c>
      <c r="K22" s="68" t="str">
        <f>3!P20</f>
        <v>ne</v>
      </c>
      <c r="L22" s="71">
        <f t="shared" si="0"/>
        <v>143</v>
      </c>
      <c r="M22" s="72">
        <f t="shared" si="1"/>
        <v>38</v>
      </c>
      <c r="O22" s="67" t="s">
        <v>85</v>
      </c>
      <c r="P22" s="67" t="s">
        <v>86</v>
      </c>
      <c r="Q22" s="67" t="s">
        <v>71</v>
      </c>
    </row>
    <row r="23" spans="1:17" s="67" customFormat="1" ht="15.75" customHeight="1" thickBot="1">
      <c r="A23" s="69">
        <v>18</v>
      </c>
      <c r="B23" s="1" t="s">
        <v>41</v>
      </c>
      <c r="C23" s="84" t="s">
        <v>138</v>
      </c>
      <c r="D23" s="3" t="s">
        <v>137</v>
      </c>
      <c r="E23" s="86" t="s">
        <v>121</v>
      </c>
      <c r="F23" s="91">
        <f>1!P23</f>
        <v>132</v>
      </c>
      <c r="G23" s="68" t="str">
        <f>1!Q23</f>
        <v>III.</v>
      </c>
      <c r="H23" s="70">
        <f>2!P21</f>
        <v>117</v>
      </c>
      <c r="I23" s="68" t="str">
        <f>2!Q21</f>
        <v>III.</v>
      </c>
      <c r="J23" s="70">
        <f>3!O21</f>
        <v>119</v>
      </c>
      <c r="K23" s="68" t="str">
        <f>3!P21</f>
        <v>II.</v>
      </c>
      <c r="L23" s="71">
        <f t="shared" si="0"/>
        <v>368</v>
      </c>
      <c r="M23" s="72">
        <f t="shared" si="1"/>
        <v>23</v>
      </c>
      <c r="O23" s="67" t="s">
        <v>79</v>
      </c>
      <c r="P23" s="67" t="s">
        <v>80</v>
      </c>
      <c r="Q23" s="67" t="s">
        <v>30</v>
      </c>
    </row>
    <row r="24" spans="1:17" s="67" customFormat="1" ht="15.75" customHeight="1" thickBot="1">
      <c r="A24" s="69">
        <v>19</v>
      </c>
      <c r="B24" s="1" t="s">
        <v>41</v>
      </c>
      <c r="C24" s="84" t="s">
        <v>139</v>
      </c>
      <c r="D24" s="3" t="s">
        <v>16</v>
      </c>
      <c r="E24" s="86" t="s">
        <v>140</v>
      </c>
      <c r="F24" s="91">
        <f>1!P24</f>
        <v>136</v>
      </c>
      <c r="G24" s="68" t="str">
        <f>1!Q24</f>
        <v>II.</v>
      </c>
      <c r="H24" s="70">
        <f>2!P22</f>
        <v>112</v>
      </c>
      <c r="I24" s="68" t="str">
        <f>2!Q22</f>
        <v>ne</v>
      </c>
      <c r="J24" s="70">
        <f>3!O22</f>
        <v>118</v>
      </c>
      <c r="K24" s="68" t="str">
        <f>3!P22</f>
        <v>II.</v>
      </c>
      <c r="L24" s="71">
        <f t="shared" si="0"/>
        <v>366</v>
      </c>
      <c r="M24" s="72">
        <f t="shared" si="1"/>
        <v>24</v>
      </c>
      <c r="O24" s="67" t="s">
        <v>58</v>
      </c>
      <c r="P24" s="67" t="s">
        <v>23</v>
      </c>
      <c r="Q24" s="67" t="s">
        <v>81</v>
      </c>
    </row>
    <row r="25" spans="1:17" s="67" customFormat="1" ht="15.75" customHeight="1" thickBot="1">
      <c r="A25" s="69">
        <v>20</v>
      </c>
      <c r="B25" s="1" t="s">
        <v>41</v>
      </c>
      <c r="C25" s="84" t="s">
        <v>141</v>
      </c>
      <c r="D25" s="3" t="s">
        <v>142</v>
      </c>
      <c r="E25" s="86" t="s">
        <v>143</v>
      </c>
      <c r="F25" s="91">
        <f>1!P25</f>
        <v>142</v>
      </c>
      <c r="G25" s="68" t="str">
        <f>1!Q25</f>
        <v>I.</v>
      </c>
      <c r="H25" s="70">
        <f>2!P23</f>
        <v>120</v>
      </c>
      <c r="I25" s="68" t="str">
        <f>2!Q23</f>
        <v>III.</v>
      </c>
      <c r="J25" s="70">
        <f>3!O23</f>
        <v>128</v>
      </c>
      <c r="K25" s="68" t="str">
        <f>3!P23</f>
        <v>II.</v>
      </c>
      <c r="L25" s="71">
        <f t="shared" si="0"/>
        <v>390</v>
      </c>
      <c r="M25" s="72">
        <f t="shared" si="1"/>
        <v>14</v>
      </c>
      <c r="O25" s="67" t="s">
        <v>58</v>
      </c>
      <c r="P25" s="67" t="s">
        <v>23</v>
      </c>
      <c r="Q25" s="67" t="s">
        <v>81</v>
      </c>
    </row>
    <row r="26" spans="1:17" s="67" customFormat="1" ht="15.75" customHeight="1" thickBot="1">
      <c r="A26" s="69">
        <v>21</v>
      </c>
      <c r="B26" s="1" t="s">
        <v>41</v>
      </c>
      <c r="C26" s="84" t="s">
        <v>144</v>
      </c>
      <c r="D26" s="3" t="s">
        <v>142</v>
      </c>
      <c r="E26" s="86" t="s">
        <v>143</v>
      </c>
      <c r="F26" s="91">
        <f>1!P26</f>
        <v>142</v>
      </c>
      <c r="G26" s="68" t="str">
        <f>1!Q26</f>
        <v>I.</v>
      </c>
      <c r="H26" s="70">
        <f>2!P24</f>
        <v>128</v>
      </c>
      <c r="I26" s="68" t="str">
        <f>2!Q24</f>
        <v>II.</v>
      </c>
      <c r="J26" s="70">
        <f>3!O24</f>
        <v>127</v>
      </c>
      <c r="K26" s="68" t="str">
        <f>3!P24</f>
        <v>II.</v>
      </c>
      <c r="L26" s="71">
        <f t="shared" si="0"/>
        <v>397</v>
      </c>
      <c r="M26" s="72">
        <f t="shared" si="1"/>
        <v>11</v>
      </c>
      <c r="O26" s="67" t="s">
        <v>39</v>
      </c>
      <c r="P26" s="67" t="s">
        <v>25</v>
      </c>
      <c r="Q26" s="67" t="s">
        <v>28</v>
      </c>
    </row>
    <row r="27" spans="1:17" s="67" customFormat="1" ht="15.75" customHeight="1" thickBot="1">
      <c r="A27" s="69">
        <v>22</v>
      </c>
      <c r="B27" s="1" t="s">
        <v>41</v>
      </c>
      <c r="C27" s="84" t="s">
        <v>145</v>
      </c>
      <c r="D27" s="3" t="s">
        <v>25</v>
      </c>
      <c r="E27" s="86" t="s">
        <v>143</v>
      </c>
      <c r="F27" s="91">
        <f>1!P27</f>
        <v>132</v>
      </c>
      <c r="G27" s="68" t="str">
        <f>1!Q27</f>
        <v>III.</v>
      </c>
      <c r="H27" s="70">
        <f>2!P25</f>
        <v>117</v>
      </c>
      <c r="I27" s="68" t="str">
        <f>2!Q25</f>
        <v>III.</v>
      </c>
      <c r="J27" s="70">
        <f>3!O25</f>
        <v>105</v>
      </c>
      <c r="K27" s="68" t="str">
        <f>3!P25</f>
        <v>III.</v>
      </c>
      <c r="L27" s="71">
        <f t="shared" si="0"/>
        <v>354</v>
      </c>
      <c r="M27" s="72">
        <f t="shared" si="1"/>
        <v>28</v>
      </c>
      <c r="O27" s="67" t="s">
        <v>59</v>
      </c>
      <c r="P27" s="67" t="s">
        <v>15</v>
      </c>
      <c r="Q27" s="67" t="s">
        <v>60</v>
      </c>
    </row>
    <row r="28" spans="1:17" s="67" customFormat="1" ht="15.75" customHeight="1" thickBot="1">
      <c r="A28" s="69">
        <v>23</v>
      </c>
      <c r="B28" s="1" t="s">
        <v>41</v>
      </c>
      <c r="C28" s="84" t="s">
        <v>146</v>
      </c>
      <c r="D28" s="3" t="s">
        <v>147</v>
      </c>
      <c r="E28" s="86" t="s">
        <v>148</v>
      </c>
      <c r="F28" s="91">
        <f>1!P28</f>
        <v>142</v>
      </c>
      <c r="G28" s="68" t="str">
        <f>1!Q28</f>
        <v>I.</v>
      </c>
      <c r="H28" s="70">
        <f>2!P26</f>
        <v>130</v>
      </c>
      <c r="I28" s="68" t="str">
        <f>2!Q26</f>
        <v>II.</v>
      </c>
      <c r="J28" s="70">
        <f>3!O26</f>
        <v>124</v>
      </c>
      <c r="K28" s="68" t="str">
        <f>3!P26</f>
        <v>II.</v>
      </c>
      <c r="L28" s="71">
        <f t="shared" si="0"/>
        <v>396</v>
      </c>
      <c r="M28" s="72">
        <f t="shared" si="1"/>
        <v>12</v>
      </c>
      <c r="O28" s="67" t="s">
        <v>52</v>
      </c>
      <c r="P28" s="67" t="s">
        <v>17</v>
      </c>
      <c r="Q28" s="67" t="s">
        <v>28</v>
      </c>
    </row>
    <row r="29" spans="1:17" s="67" customFormat="1" ht="15.75" customHeight="1" thickBot="1">
      <c r="A29" s="69">
        <v>24</v>
      </c>
      <c r="B29" s="1" t="s">
        <v>41</v>
      </c>
      <c r="C29" s="84" t="s">
        <v>149</v>
      </c>
      <c r="D29" s="3" t="s">
        <v>15</v>
      </c>
      <c r="E29" s="86" t="s">
        <v>150</v>
      </c>
      <c r="F29" s="91">
        <f>1!P29</f>
        <v>147</v>
      </c>
      <c r="G29" s="68" t="str">
        <f>1!Q29</f>
        <v>M</v>
      </c>
      <c r="H29" s="70">
        <f>2!P27</f>
        <v>137</v>
      </c>
      <c r="I29" s="68" t="str">
        <f>2!Q27</f>
        <v>M</v>
      </c>
      <c r="J29" s="70">
        <f>3!O27</f>
        <v>148</v>
      </c>
      <c r="K29" s="68" t="str">
        <f>3!P27</f>
        <v>I.</v>
      </c>
      <c r="L29" s="71">
        <f t="shared" si="0"/>
        <v>432</v>
      </c>
      <c r="M29" s="72">
        <f t="shared" si="1"/>
        <v>2</v>
      </c>
      <c r="O29" s="67" t="s">
        <v>52</v>
      </c>
      <c r="P29" s="67" t="s">
        <v>17</v>
      </c>
      <c r="Q29" s="67" t="s">
        <v>28</v>
      </c>
    </row>
    <row r="30" spans="1:17" s="67" customFormat="1" ht="15.75" customHeight="1" thickBot="1">
      <c r="A30" s="69">
        <v>25</v>
      </c>
      <c r="B30" s="1" t="s">
        <v>41</v>
      </c>
      <c r="C30" s="84" t="s">
        <v>151</v>
      </c>
      <c r="D30" s="3" t="s">
        <v>152</v>
      </c>
      <c r="E30" s="86" t="s">
        <v>117</v>
      </c>
      <c r="F30" s="91">
        <f>1!P30</f>
        <v>147</v>
      </c>
      <c r="G30" s="68" t="str">
        <f>1!Q30</f>
        <v>M</v>
      </c>
      <c r="H30" s="70">
        <f>2!P28</f>
        <v>124</v>
      </c>
      <c r="I30" s="68" t="str">
        <f>2!Q28</f>
        <v>III.</v>
      </c>
      <c r="J30" s="70">
        <f>3!O28</f>
        <v>124</v>
      </c>
      <c r="K30" s="68" t="str">
        <f>3!P28</f>
        <v>II.</v>
      </c>
      <c r="L30" s="71">
        <f t="shared" si="0"/>
        <v>395</v>
      </c>
      <c r="M30" s="72">
        <f t="shared" si="1"/>
        <v>13</v>
      </c>
      <c r="O30" s="67" t="s">
        <v>18</v>
      </c>
      <c r="P30" s="67" t="s">
        <v>19</v>
      </c>
      <c r="Q30" s="67" t="s">
        <v>28</v>
      </c>
    </row>
    <row r="31" spans="1:17" s="67" customFormat="1" ht="15.75" customHeight="1" thickBot="1">
      <c r="A31" s="69">
        <v>26</v>
      </c>
      <c r="B31" s="1" t="s">
        <v>41</v>
      </c>
      <c r="C31" s="84" t="s">
        <v>153</v>
      </c>
      <c r="D31" s="3" t="s">
        <v>14</v>
      </c>
      <c r="E31" s="86" t="s">
        <v>114</v>
      </c>
      <c r="F31" s="91">
        <f>1!P31</f>
        <v>118</v>
      </c>
      <c r="G31" s="68" t="str">
        <f>1!Q31</f>
        <v>ne</v>
      </c>
      <c r="H31" s="70">
        <f>2!P29</f>
        <v>69</v>
      </c>
      <c r="I31" s="68" t="str">
        <f>2!Q29</f>
        <v>ne</v>
      </c>
      <c r="J31" s="70">
        <f>3!O29</f>
        <v>77</v>
      </c>
      <c r="K31" s="68" t="str">
        <f>3!P29</f>
        <v>ne</v>
      </c>
      <c r="L31" s="71">
        <f t="shared" si="0"/>
        <v>264</v>
      </c>
      <c r="M31" s="72">
        <f t="shared" si="1"/>
        <v>36</v>
      </c>
      <c r="O31" s="67" t="s">
        <v>64</v>
      </c>
      <c r="P31" s="67" t="s">
        <v>25</v>
      </c>
      <c r="Q31" s="67" t="s">
        <v>82</v>
      </c>
    </row>
    <row r="32" spans="1:17" s="67" customFormat="1" ht="15.75" customHeight="1" thickBot="1">
      <c r="A32" s="69">
        <v>27</v>
      </c>
      <c r="B32" s="1" t="s">
        <v>166</v>
      </c>
      <c r="C32" s="84" t="s">
        <v>154</v>
      </c>
      <c r="D32" s="3" t="s">
        <v>15</v>
      </c>
      <c r="E32" s="86" t="s">
        <v>75</v>
      </c>
      <c r="F32" s="91">
        <f>1!P32</f>
        <v>138</v>
      </c>
      <c r="G32" s="68" t="str">
        <f>1!Q32</f>
        <v>II.</v>
      </c>
      <c r="H32" s="70">
        <f>2!P30</f>
        <v>136</v>
      </c>
      <c r="I32" s="68" t="str">
        <f>2!Q30</f>
        <v>I.</v>
      </c>
      <c r="J32" s="70">
        <f>3!O30</f>
        <v>145</v>
      </c>
      <c r="K32" s="68" t="str">
        <f>3!P30</f>
        <v>I.</v>
      </c>
      <c r="L32" s="71">
        <f t="shared" si="0"/>
        <v>419</v>
      </c>
      <c r="M32" s="72">
        <f t="shared" si="1"/>
        <v>3</v>
      </c>
      <c r="O32" s="67" t="s">
        <v>64</v>
      </c>
      <c r="P32" s="67" t="s">
        <v>15</v>
      </c>
      <c r="Q32" s="67" t="s">
        <v>28</v>
      </c>
    </row>
    <row r="33" spans="1:17" s="67" customFormat="1" ht="15.75" customHeight="1" thickBot="1">
      <c r="A33" s="69">
        <v>28</v>
      </c>
      <c r="B33" s="1" t="s">
        <v>41</v>
      </c>
      <c r="C33" s="84" t="s">
        <v>155</v>
      </c>
      <c r="D33" s="3" t="s">
        <v>12</v>
      </c>
      <c r="E33" s="87" t="s">
        <v>117</v>
      </c>
      <c r="F33" s="91">
        <f>1!P33</f>
        <v>133</v>
      </c>
      <c r="G33" s="68" t="str">
        <f>1!Q33</f>
        <v>III.</v>
      </c>
      <c r="H33" s="70">
        <f>2!P31</f>
        <v>98</v>
      </c>
      <c r="I33" s="68" t="str">
        <f>2!Q31</f>
        <v>ne</v>
      </c>
      <c r="J33" s="70">
        <f>3!O31</f>
        <v>115</v>
      </c>
      <c r="K33" s="68" t="str">
        <f>3!P31</f>
        <v>III.</v>
      </c>
      <c r="L33" s="71">
        <f t="shared" si="0"/>
        <v>346</v>
      </c>
      <c r="M33" s="72">
        <f t="shared" si="1"/>
        <v>30</v>
      </c>
      <c r="O33" s="67" t="s">
        <v>64</v>
      </c>
      <c r="P33" s="67" t="s">
        <v>25</v>
      </c>
      <c r="Q33" s="67" t="s">
        <v>82</v>
      </c>
    </row>
    <row r="34" spans="1:17" s="67" customFormat="1" ht="15.75" customHeight="1" thickBot="1">
      <c r="A34" s="69">
        <v>29</v>
      </c>
      <c r="B34" s="1" t="s">
        <v>41</v>
      </c>
      <c r="C34" s="84" t="s">
        <v>156</v>
      </c>
      <c r="D34" s="3" t="s">
        <v>33</v>
      </c>
      <c r="E34" s="87" t="s">
        <v>157</v>
      </c>
      <c r="F34" s="91">
        <f>1!P34</f>
        <v>136</v>
      </c>
      <c r="G34" s="68" t="str">
        <f>1!Q34</f>
        <v>II.</v>
      </c>
      <c r="H34" s="70">
        <f>2!P32</f>
        <v>114</v>
      </c>
      <c r="I34" s="68" t="str">
        <f>2!Q32</f>
        <v>ne</v>
      </c>
      <c r="J34" s="70">
        <f>3!O32</f>
        <v>112</v>
      </c>
      <c r="K34" s="68" t="str">
        <f>3!P32</f>
        <v>III.</v>
      </c>
      <c r="L34" s="71">
        <f t="shared" si="0"/>
        <v>362</v>
      </c>
      <c r="M34" s="72">
        <f t="shared" si="1"/>
        <v>25</v>
      </c>
      <c r="O34" s="67" t="s">
        <v>48</v>
      </c>
      <c r="P34" s="67" t="s">
        <v>14</v>
      </c>
      <c r="Q34" s="67" t="s">
        <v>30</v>
      </c>
    </row>
    <row r="35" spans="1:17" s="67" customFormat="1" ht="15.75" customHeight="1" thickBot="1">
      <c r="A35" s="69">
        <v>30</v>
      </c>
      <c r="B35" s="1" t="s">
        <v>166</v>
      </c>
      <c r="C35" s="84" t="s">
        <v>158</v>
      </c>
      <c r="D35" s="3" t="s">
        <v>159</v>
      </c>
      <c r="E35" s="86" t="s">
        <v>160</v>
      </c>
      <c r="F35" s="91">
        <f>1!P35</f>
        <v>143</v>
      </c>
      <c r="G35" s="68" t="str">
        <f>1!Q35</f>
        <v>I.</v>
      </c>
      <c r="H35" s="70">
        <f>2!P33</f>
        <v>129</v>
      </c>
      <c r="I35" s="68" t="str">
        <f>2!Q33</f>
        <v>II.</v>
      </c>
      <c r="J35" s="70">
        <f>3!O33</f>
        <v>135</v>
      </c>
      <c r="K35" s="68" t="str">
        <f>3!P33</f>
        <v>II.</v>
      </c>
      <c r="L35" s="71">
        <f t="shared" si="0"/>
        <v>407</v>
      </c>
      <c r="M35" s="72">
        <f t="shared" si="1"/>
        <v>8</v>
      </c>
      <c r="O35" s="67" t="s">
        <v>48</v>
      </c>
      <c r="P35" s="67" t="s">
        <v>14</v>
      </c>
      <c r="Q35" s="67" t="s">
        <v>30</v>
      </c>
    </row>
    <row r="36" spans="1:17" s="67" customFormat="1" ht="15.75" customHeight="1" thickBot="1">
      <c r="A36" s="69">
        <v>31</v>
      </c>
      <c r="B36" s="1" t="s">
        <v>41</v>
      </c>
      <c r="C36" s="84" t="s">
        <v>161</v>
      </c>
      <c r="D36" s="3" t="s">
        <v>132</v>
      </c>
      <c r="E36" s="86" t="s">
        <v>75</v>
      </c>
      <c r="F36" s="91">
        <f>1!P36</f>
        <v>144</v>
      </c>
      <c r="G36" s="68" t="str">
        <f>1!Q36</f>
        <v>I.</v>
      </c>
      <c r="H36" s="70">
        <f>2!P34</f>
        <v>123</v>
      </c>
      <c r="I36" s="68" t="str">
        <f>2!Q34</f>
        <v>III.</v>
      </c>
      <c r="J36" s="70">
        <f>3!O34</f>
        <v>118</v>
      </c>
      <c r="K36" s="68" t="str">
        <f>3!P34</f>
        <v>II.</v>
      </c>
      <c r="L36" s="71">
        <f t="shared" si="0"/>
        <v>385</v>
      </c>
      <c r="M36" s="72">
        <f t="shared" si="1"/>
        <v>15</v>
      </c>
      <c r="O36" s="67" t="s">
        <v>31</v>
      </c>
      <c r="P36" s="67" t="s">
        <v>32</v>
      </c>
      <c r="Q36" s="67" t="s">
        <v>29</v>
      </c>
    </row>
    <row r="37" spans="1:17" s="67" customFormat="1" ht="15.75" customHeight="1" thickBot="1">
      <c r="A37" s="69">
        <v>32</v>
      </c>
      <c r="B37" s="1" t="s">
        <v>41</v>
      </c>
      <c r="C37" s="84" t="s">
        <v>20</v>
      </c>
      <c r="D37" s="3" t="s">
        <v>12</v>
      </c>
      <c r="E37" s="86" t="s">
        <v>118</v>
      </c>
      <c r="F37" s="91">
        <f>1!P37</f>
        <v>137</v>
      </c>
      <c r="G37" s="68" t="str">
        <f>1!Q37</f>
        <v>II.</v>
      </c>
      <c r="H37" s="70">
        <f>2!P35</f>
        <v>132</v>
      </c>
      <c r="I37" s="68" t="str">
        <f>2!Q35</f>
        <v>I.</v>
      </c>
      <c r="J37" s="70">
        <f>3!O35</f>
        <v>68</v>
      </c>
      <c r="K37" s="68" t="str">
        <f>3!P35</f>
        <v>ne</v>
      </c>
      <c r="L37" s="71">
        <f t="shared" si="0"/>
        <v>337</v>
      </c>
      <c r="M37" s="72">
        <f t="shared" si="1"/>
        <v>31</v>
      </c>
      <c r="O37" s="67" t="s">
        <v>67</v>
      </c>
      <c r="P37" s="67" t="s">
        <v>36</v>
      </c>
      <c r="Q37" s="67" t="s">
        <v>68</v>
      </c>
    </row>
    <row r="38" spans="1:17" s="67" customFormat="1" ht="15.75" customHeight="1" thickBot="1">
      <c r="A38" s="69">
        <v>33</v>
      </c>
      <c r="B38" s="1" t="s">
        <v>41</v>
      </c>
      <c r="C38" s="84" t="s">
        <v>162</v>
      </c>
      <c r="D38" s="3" t="s">
        <v>11</v>
      </c>
      <c r="E38" s="86" t="s">
        <v>114</v>
      </c>
      <c r="F38" s="91">
        <f>1!P38</f>
        <v>133</v>
      </c>
      <c r="G38" s="68" t="str">
        <f>1!Q38</f>
        <v>III.</v>
      </c>
      <c r="H38" s="70">
        <f>2!P36</f>
        <v>115</v>
      </c>
      <c r="I38" s="68" t="str">
        <f>2!Q36</f>
        <v>ne</v>
      </c>
      <c r="J38" s="70">
        <f>3!O36</f>
        <v>110</v>
      </c>
      <c r="K38" s="68" t="str">
        <f>3!P36</f>
        <v>III.</v>
      </c>
      <c r="L38" s="71">
        <f aca="true" t="shared" si="2" ref="L38:L43">SUM(F38:J38)</f>
        <v>358</v>
      </c>
      <c r="M38" s="72">
        <f t="shared" si="1"/>
        <v>27</v>
      </c>
      <c r="O38" s="67" t="s">
        <v>67</v>
      </c>
      <c r="P38" s="67" t="s">
        <v>17</v>
      </c>
      <c r="Q38" s="67" t="s">
        <v>87</v>
      </c>
    </row>
    <row r="39" spans="1:17" s="67" customFormat="1" ht="15.75" customHeight="1" thickBot="1">
      <c r="A39" s="69">
        <v>34</v>
      </c>
      <c r="B39" s="1" t="s">
        <v>41</v>
      </c>
      <c r="C39" s="84" t="s">
        <v>163</v>
      </c>
      <c r="D39" s="3" t="s">
        <v>12</v>
      </c>
      <c r="E39" s="86" t="s">
        <v>114</v>
      </c>
      <c r="F39" s="91">
        <f>1!P39</f>
        <v>133</v>
      </c>
      <c r="G39" s="68" t="str">
        <f>1!Q39</f>
        <v>III.</v>
      </c>
      <c r="H39" s="70">
        <f>2!P37</f>
        <v>110</v>
      </c>
      <c r="I39" s="68" t="str">
        <f>2!Q37</f>
        <v>ne</v>
      </c>
      <c r="J39" s="70">
        <f>3!O37</f>
        <v>117</v>
      </c>
      <c r="K39" s="68" t="str">
        <f>3!P37</f>
        <v>III.</v>
      </c>
      <c r="L39" s="71">
        <f t="shared" si="2"/>
        <v>360</v>
      </c>
      <c r="M39" s="72">
        <f t="shared" si="1"/>
        <v>26</v>
      </c>
      <c r="O39" s="67" t="s">
        <v>67</v>
      </c>
      <c r="P39" s="67" t="s">
        <v>36</v>
      </c>
      <c r="Q39" s="67" t="s">
        <v>68</v>
      </c>
    </row>
    <row r="40" spans="1:17" s="67" customFormat="1" ht="15.75" customHeight="1" thickBot="1">
      <c r="A40" s="69">
        <v>35</v>
      </c>
      <c r="B40" s="1" t="s">
        <v>41</v>
      </c>
      <c r="C40" s="84" t="s">
        <v>164</v>
      </c>
      <c r="D40" s="3" t="s">
        <v>159</v>
      </c>
      <c r="E40" s="86" t="s">
        <v>165</v>
      </c>
      <c r="F40" s="91">
        <f>1!P40</f>
        <v>101</v>
      </c>
      <c r="G40" s="68" t="str">
        <f>1!Q40</f>
        <v>ne</v>
      </c>
      <c r="H40" s="70">
        <f>2!P38</f>
        <v>90</v>
      </c>
      <c r="I40" s="68" t="str">
        <f>2!Q38</f>
        <v>ne</v>
      </c>
      <c r="J40" s="70">
        <f>3!O38</f>
        <v>75</v>
      </c>
      <c r="K40" s="68" t="str">
        <f>3!P38</f>
        <v>ne</v>
      </c>
      <c r="L40" s="71">
        <f t="shared" si="2"/>
        <v>266</v>
      </c>
      <c r="M40" s="72">
        <f t="shared" si="1"/>
        <v>35</v>
      </c>
      <c r="O40" s="67" t="s">
        <v>49</v>
      </c>
      <c r="P40" s="67" t="s">
        <v>23</v>
      </c>
      <c r="Q40" s="67" t="s">
        <v>38</v>
      </c>
    </row>
    <row r="41" spans="1:17" s="67" customFormat="1" ht="15.75" customHeight="1" thickBot="1">
      <c r="A41" s="69">
        <v>36</v>
      </c>
      <c r="B41" s="1" t="s">
        <v>166</v>
      </c>
      <c r="C41" s="84" t="s">
        <v>120</v>
      </c>
      <c r="D41" s="3" t="s">
        <v>167</v>
      </c>
      <c r="E41" s="86" t="s">
        <v>114</v>
      </c>
      <c r="F41" s="91">
        <f>1!P41</f>
        <v>141</v>
      </c>
      <c r="G41" s="68" t="str">
        <f>1!Q41</f>
        <v>I.</v>
      </c>
      <c r="H41" s="70">
        <f>2!P39</f>
        <v>128</v>
      </c>
      <c r="I41" s="68" t="str">
        <f>2!Q39</f>
        <v>II.</v>
      </c>
      <c r="J41" s="70">
        <f>3!O39</f>
        <v>136</v>
      </c>
      <c r="K41" s="68" t="str">
        <f>3!P39</f>
        <v>II.</v>
      </c>
      <c r="L41" s="71">
        <f t="shared" si="2"/>
        <v>405</v>
      </c>
      <c r="M41" s="72">
        <f t="shared" si="1"/>
        <v>9</v>
      </c>
      <c r="O41" s="67" t="s">
        <v>49</v>
      </c>
      <c r="P41" s="67" t="s">
        <v>23</v>
      </c>
      <c r="Q41" s="67" t="s">
        <v>38</v>
      </c>
    </row>
    <row r="42" spans="1:17" s="67" customFormat="1" ht="15.75" customHeight="1" thickBot="1">
      <c r="A42" s="69">
        <v>37</v>
      </c>
      <c r="B42" s="1" t="s">
        <v>166</v>
      </c>
      <c r="C42" s="84" t="s">
        <v>116</v>
      </c>
      <c r="D42" s="3" t="s">
        <v>86</v>
      </c>
      <c r="E42" s="86" t="s">
        <v>117</v>
      </c>
      <c r="F42" s="91">
        <f>1!P42</f>
        <v>139</v>
      </c>
      <c r="G42" s="68" t="str">
        <f>1!Q42</f>
        <v>II.</v>
      </c>
      <c r="H42" s="70">
        <f>2!P40</f>
        <v>125</v>
      </c>
      <c r="I42" s="68" t="str">
        <f>2!Q40</f>
        <v>II.</v>
      </c>
      <c r="J42" s="70">
        <f>3!O40</f>
        <v>120</v>
      </c>
      <c r="K42" s="68" t="str">
        <f>3!P40</f>
        <v>II.</v>
      </c>
      <c r="L42" s="71">
        <f t="shared" si="2"/>
        <v>384</v>
      </c>
      <c r="M42" s="72">
        <f t="shared" si="1"/>
        <v>16</v>
      </c>
      <c r="O42" s="67" t="s">
        <v>61</v>
      </c>
      <c r="P42" s="67" t="s">
        <v>62</v>
      </c>
      <c r="Q42" s="67" t="s">
        <v>88</v>
      </c>
    </row>
    <row r="43" spans="1:13" s="67" customFormat="1" ht="15.75" customHeight="1" thickBot="1">
      <c r="A43" s="69">
        <v>38</v>
      </c>
      <c r="B43" s="1" t="s">
        <v>166</v>
      </c>
      <c r="C43" s="84" t="s">
        <v>119</v>
      </c>
      <c r="D43" s="3" t="s">
        <v>69</v>
      </c>
      <c r="E43" s="86" t="s">
        <v>168</v>
      </c>
      <c r="F43" s="91">
        <f>1!P43</f>
        <v>147</v>
      </c>
      <c r="G43" s="68" t="str">
        <f>1!Q43</f>
        <v>M</v>
      </c>
      <c r="H43" s="70">
        <f>2!P41</f>
        <v>133</v>
      </c>
      <c r="I43" s="68" t="str">
        <f>2!Q41</f>
        <v>I.</v>
      </c>
      <c r="J43" s="70">
        <f>3!O41</f>
        <v>160</v>
      </c>
      <c r="K43" s="68" t="str">
        <f>3!P41</f>
        <v>M</v>
      </c>
      <c r="L43" s="71">
        <f t="shared" si="2"/>
        <v>440</v>
      </c>
      <c r="M43" s="72">
        <f t="shared" si="1"/>
        <v>1</v>
      </c>
    </row>
    <row r="44" spans="1:13" s="67" customFormat="1" ht="15.75" customHeight="1" thickBot="1">
      <c r="A44" s="69">
        <v>39</v>
      </c>
      <c r="B44" s="1" t="s">
        <v>166</v>
      </c>
      <c r="C44" s="84" t="s">
        <v>122</v>
      </c>
      <c r="D44" s="3" t="s">
        <v>23</v>
      </c>
      <c r="E44" s="86" t="s">
        <v>118</v>
      </c>
      <c r="F44" s="91">
        <f>1!P44</f>
        <v>136</v>
      </c>
      <c r="G44" s="68" t="str">
        <f>1!Q44</f>
        <v>II.</v>
      </c>
      <c r="H44" s="70">
        <f>2!P42</f>
        <v>96</v>
      </c>
      <c r="I44" s="68" t="str">
        <f>2!Q42</f>
        <v>ne</v>
      </c>
      <c r="J44" s="70">
        <f>3!O42</f>
        <v>109</v>
      </c>
      <c r="K44" s="68" t="str">
        <f>3!P42</f>
        <v>III.</v>
      </c>
      <c r="L44" s="71">
        <f aca="true" t="shared" si="3" ref="L44:L49">SUM(F44:J44)</f>
        <v>341</v>
      </c>
      <c r="M44" s="72" t="e">
        <f t="shared" si="1"/>
        <v>#N/A</v>
      </c>
    </row>
    <row r="45" spans="1:13" s="67" customFormat="1" ht="15.75" customHeight="1" thickBot="1">
      <c r="A45" s="69">
        <v>40</v>
      </c>
      <c r="B45" s="1" t="s">
        <v>166</v>
      </c>
      <c r="C45" s="84" t="s">
        <v>34</v>
      </c>
      <c r="D45" s="3" t="s">
        <v>21</v>
      </c>
      <c r="E45" s="86" t="s">
        <v>118</v>
      </c>
      <c r="F45" s="91">
        <f>1!P45</f>
        <v>138</v>
      </c>
      <c r="G45" s="68" t="str">
        <f>1!Q45</f>
        <v>II.</v>
      </c>
      <c r="H45" s="70">
        <f>2!P43</f>
        <v>125</v>
      </c>
      <c r="I45" s="68" t="str">
        <f>2!Q43</f>
        <v>II.</v>
      </c>
      <c r="J45" s="70">
        <f>3!O43</f>
        <v>133</v>
      </c>
      <c r="K45" s="68" t="str">
        <f>3!P43</f>
        <v>II.</v>
      </c>
      <c r="L45" s="71">
        <f t="shared" si="3"/>
        <v>396</v>
      </c>
      <c r="M45" s="72">
        <f t="shared" si="1"/>
        <v>12</v>
      </c>
    </row>
    <row r="46" spans="1:13" s="67" customFormat="1" ht="15.75" customHeight="1" thickBot="1">
      <c r="A46" s="69">
        <v>41</v>
      </c>
      <c r="B46" s="1" t="s">
        <v>166</v>
      </c>
      <c r="C46" s="84" t="s">
        <v>135</v>
      </c>
      <c r="D46" s="3" t="s">
        <v>16</v>
      </c>
      <c r="E46" s="86" t="s">
        <v>118</v>
      </c>
      <c r="F46" s="91">
        <f>1!P46</f>
        <v>141</v>
      </c>
      <c r="G46" s="68" t="str">
        <f>1!Q46</f>
        <v>I.</v>
      </c>
      <c r="H46" s="70">
        <f>2!P44</f>
        <v>118</v>
      </c>
      <c r="I46" s="68" t="str">
        <f>2!Q44</f>
        <v>III.</v>
      </c>
      <c r="J46" s="70">
        <f>3!O44</f>
        <v>104</v>
      </c>
      <c r="K46" s="68" t="str">
        <f>3!P44</f>
        <v>III.</v>
      </c>
      <c r="L46" s="71">
        <f t="shared" si="3"/>
        <v>363</v>
      </c>
      <c r="M46" s="72" t="e">
        <f t="shared" si="1"/>
        <v>#N/A</v>
      </c>
    </row>
    <row r="47" spans="1:13" s="67" customFormat="1" ht="15.75" customHeight="1" thickBot="1">
      <c r="A47" s="69">
        <v>42</v>
      </c>
      <c r="B47" s="1" t="s">
        <v>166</v>
      </c>
      <c r="C47" s="84" t="s">
        <v>138</v>
      </c>
      <c r="D47" s="3" t="s">
        <v>137</v>
      </c>
      <c r="E47" s="86" t="s">
        <v>168</v>
      </c>
      <c r="F47" s="91">
        <f>1!P47</f>
        <v>138</v>
      </c>
      <c r="G47" s="68" t="str">
        <f>1!Q47</f>
        <v>II.</v>
      </c>
      <c r="H47" s="70">
        <f>2!P45</f>
        <v>120</v>
      </c>
      <c r="I47" s="68" t="str">
        <f>2!Q45</f>
        <v>III.</v>
      </c>
      <c r="J47" s="70">
        <f>3!O45</f>
        <v>127</v>
      </c>
      <c r="K47" s="68" t="str">
        <f>3!P45</f>
        <v>II.</v>
      </c>
      <c r="L47" s="71">
        <f t="shared" si="3"/>
        <v>385</v>
      </c>
      <c r="M47" s="72">
        <f t="shared" si="1"/>
        <v>15</v>
      </c>
    </row>
    <row r="48" spans="1:13" s="67" customFormat="1" ht="15.75" customHeight="1" thickBot="1">
      <c r="A48" s="69">
        <v>43</v>
      </c>
      <c r="B48" s="1" t="s">
        <v>166</v>
      </c>
      <c r="C48" s="84" t="s">
        <v>139</v>
      </c>
      <c r="D48" s="3" t="s">
        <v>16</v>
      </c>
      <c r="E48" s="86" t="s">
        <v>140</v>
      </c>
      <c r="F48" s="91">
        <f>1!P48</f>
        <v>131</v>
      </c>
      <c r="G48" s="68" t="str">
        <f>1!Q48</f>
        <v>III.</v>
      </c>
      <c r="H48" s="70">
        <f>2!P46</f>
        <v>130</v>
      </c>
      <c r="I48" s="68" t="str">
        <f>2!Q46</f>
        <v>II.</v>
      </c>
      <c r="J48" s="70">
        <f>3!O46</f>
        <v>136</v>
      </c>
      <c r="K48" s="68" t="str">
        <f>3!P46</f>
        <v>II.</v>
      </c>
      <c r="L48" s="71">
        <f t="shared" si="3"/>
        <v>397</v>
      </c>
      <c r="M48" s="72">
        <f t="shared" si="1"/>
        <v>11</v>
      </c>
    </row>
    <row r="49" spans="1:13" s="67" customFormat="1" ht="15.75" customHeight="1" thickBot="1">
      <c r="A49" s="69">
        <v>44</v>
      </c>
      <c r="B49" s="1" t="s">
        <v>166</v>
      </c>
      <c r="C49" s="84" t="s">
        <v>155</v>
      </c>
      <c r="D49" s="3" t="s">
        <v>12</v>
      </c>
      <c r="E49" s="86" t="s">
        <v>117</v>
      </c>
      <c r="F49" s="91">
        <f>1!P49</f>
        <v>135</v>
      </c>
      <c r="G49" s="68" t="str">
        <f>1!Q49</f>
        <v>II.</v>
      </c>
      <c r="H49" s="70">
        <f>2!P47</f>
        <v>92</v>
      </c>
      <c r="I49" s="68" t="str">
        <f>2!Q47</f>
        <v>ne</v>
      </c>
      <c r="J49" s="70">
        <f>3!O47</f>
        <v>94</v>
      </c>
      <c r="K49" s="68" t="str">
        <f>3!P47</f>
        <v>ne</v>
      </c>
      <c r="L49" s="71">
        <f t="shared" si="3"/>
        <v>321</v>
      </c>
      <c r="M49" s="72" t="e">
        <f t="shared" si="1"/>
        <v>#N/A</v>
      </c>
    </row>
    <row r="50" spans="1:13" s="67" customFormat="1" ht="15.75" customHeight="1" thickBot="1">
      <c r="A50" s="69">
        <v>45</v>
      </c>
      <c r="B50" s="1" t="s">
        <v>166</v>
      </c>
      <c r="C50" s="84" t="s">
        <v>146</v>
      </c>
      <c r="D50" s="3" t="s">
        <v>147</v>
      </c>
      <c r="E50" s="86" t="s">
        <v>148</v>
      </c>
      <c r="F50" s="91">
        <f>1!P50</f>
        <v>144</v>
      </c>
      <c r="G50" s="68" t="str">
        <f>1!Q50</f>
        <v>I.</v>
      </c>
      <c r="H50" s="70">
        <f>2!P48</f>
        <v>137</v>
      </c>
      <c r="I50" s="68" t="str">
        <f>2!Q48</f>
        <v>M</v>
      </c>
      <c r="J50" s="70">
        <f>3!O48</f>
        <v>122</v>
      </c>
      <c r="K50" s="68" t="str">
        <f>3!P48</f>
        <v>II.</v>
      </c>
      <c r="L50" s="71">
        <f>SUM(F50:J50)</f>
        <v>403</v>
      </c>
      <c r="M50" s="72" t="e">
        <f>RANK(L50,$L$6:$L$43)</f>
        <v>#N/A</v>
      </c>
    </row>
    <row r="51" spans="1:13" s="67" customFormat="1" ht="15.75" customHeight="1">
      <c r="A51" s="69">
        <v>46</v>
      </c>
      <c r="B51" s="1" t="s">
        <v>166</v>
      </c>
      <c r="C51" s="84" t="s">
        <v>115</v>
      </c>
      <c r="D51" s="3" t="s">
        <v>16</v>
      </c>
      <c r="E51" s="86" t="s">
        <v>114</v>
      </c>
      <c r="F51" s="91">
        <f>1!P51</f>
        <v>129</v>
      </c>
      <c r="G51" s="68" t="str">
        <f>1!Q51</f>
        <v>III.</v>
      </c>
      <c r="H51" s="70">
        <f>2!P49</f>
        <v>59</v>
      </c>
      <c r="I51" s="68" t="str">
        <f>2!Q49</f>
        <v>ne</v>
      </c>
      <c r="J51" s="70">
        <f>3!O49</f>
        <v>83</v>
      </c>
      <c r="K51" s="68" t="str">
        <f>3!P49</f>
        <v>ne</v>
      </c>
      <c r="L51" s="71">
        <f>SUM(F51:J51)</f>
        <v>271</v>
      </c>
      <c r="M51" s="72" t="e">
        <f>RANK(L51,$L$6:$L$43)</f>
        <v>#N/A</v>
      </c>
    </row>
    <row r="52" spans="1:13" s="67" customFormat="1" ht="15.75" customHeight="1">
      <c r="A52" s="92"/>
      <c r="B52" s="93"/>
      <c r="C52" s="94"/>
      <c r="D52" s="82"/>
      <c r="E52" s="82"/>
      <c r="F52" s="102"/>
      <c r="G52" s="92"/>
      <c r="H52" s="92"/>
      <c r="I52" s="92"/>
      <c r="J52" s="92"/>
      <c r="K52" s="92"/>
      <c r="L52" s="95"/>
      <c r="M52" s="96"/>
    </row>
    <row r="53" spans="1:5" ht="15">
      <c r="A53" s="73"/>
      <c r="B53" s="73"/>
      <c r="C53" s="103" t="s">
        <v>9</v>
      </c>
      <c r="D53" s="104"/>
      <c r="E53" s="108">
        <f ca="1">NOW()</f>
        <v>42490.60070729167</v>
      </c>
    </row>
    <row r="54" ht="13.5" thickBot="1"/>
    <row r="55" spans="3:5" ht="12.75">
      <c r="C55" s="74" t="s">
        <v>54</v>
      </c>
      <c r="D55" s="75">
        <f>COUNTIF(B6:B43,"R")</f>
        <v>5</v>
      </c>
      <c r="E55" s="30" t="s">
        <v>10</v>
      </c>
    </row>
    <row r="56" spans="3:4" ht="13.5" thickBot="1">
      <c r="C56" s="76" t="s">
        <v>53</v>
      </c>
      <c r="D56" s="77">
        <f>COUNTIF(B6:B43,"P")</f>
        <v>33</v>
      </c>
    </row>
    <row r="57" spans="1:5" ht="12.75">
      <c r="A57" s="78"/>
      <c r="B57" s="78"/>
      <c r="C57" s="78"/>
      <c r="D57" s="78"/>
      <c r="E57" s="78"/>
    </row>
    <row r="58" spans="1:13" ht="12.75">
      <c r="A58" s="78"/>
      <c r="B58" s="78"/>
      <c r="C58" s="81" t="s">
        <v>90</v>
      </c>
      <c r="D58" s="107" t="s">
        <v>110</v>
      </c>
      <c r="E58" s="106" t="s">
        <v>113</v>
      </c>
      <c r="F58" s="81"/>
      <c r="G58" s="81"/>
      <c r="H58" s="81"/>
      <c r="I58" s="81" t="s">
        <v>91</v>
      </c>
      <c r="K58" s="105" t="s">
        <v>111</v>
      </c>
      <c r="L58" s="106"/>
      <c r="M58" s="106" t="s">
        <v>112</v>
      </c>
    </row>
    <row r="59" spans="1:5" ht="12.75">
      <c r="A59" s="78"/>
      <c r="B59" s="78"/>
      <c r="C59" s="79"/>
      <c r="D59" s="80"/>
      <c r="E59" s="80"/>
    </row>
    <row r="60" spans="1:5" ht="12.75">
      <c r="A60" s="78"/>
      <c r="B60" s="78"/>
      <c r="C60" s="79"/>
      <c r="D60" s="80"/>
      <c r="E60" s="80"/>
    </row>
    <row r="61" spans="1:5" ht="12.75">
      <c r="A61" s="78"/>
      <c r="B61" s="78"/>
      <c r="C61" s="78"/>
      <c r="D61" s="78"/>
      <c r="E61" s="78"/>
    </row>
  </sheetData>
  <sheetProtection/>
  <mergeCells count="13">
    <mergeCell ref="C4:C5"/>
    <mergeCell ref="D4:D5"/>
    <mergeCell ref="K4:K5"/>
    <mergeCell ref="E1:K3"/>
    <mergeCell ref="E4:E5"/>
    <mergeCell ref="M4:M5"/>
    <mergeCell ref="O1:O3"/>
    <mergeCell ref="A2:D3"/>
    <mergeCell ref="A1:D1"/>
    <mergeCell ref="L1:M3"/>
    <mergeCell ref="B4:B5"/>
    <mergeCell ref="G4:G5"/>
    <mergeCell ref="I4:I5"/>
  </mergeCells>
  <conditionalFormatting sqref="B6:B52">
    <cfRule type="cellIs" priority="3" dxfId="1" operator="equal" stopIfTrue="1">
      <formula>"R"</formula>
    </cfRule>
  </conditionalFormatting>
  <conditionalFormatting sqref="F6:J52">
    <cfRule type="cellIs" priority="2" dxfId="12" operator="equal" stopIfTrue="1">
      <formula>0</formula>
    </cfRule>
  </conditionalFormatting>
  <printOptions/>
  <pageMargins left="0.35433070866141736" right="0.1968503937007874" top="0.2362204724409449" bottom="0.7086614173228347" header="0.15748031496062992" footer="0.3937007874015748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2">
      <pane ySplit="855" topLeftCell="A34" activePane="bottomLeft" state="split"/>
      <selection pane="topLeft" activeCell="Q3" sqref="Q3"/>
      <selection pane="bottomLeft" activeCell="O9" sqref="O9"/>
    </sheetView>
  </sheetViews>
  <sheetFormatPr defaultColWidth="9.00390625" defaultRowHeight="12.75"/>
  <cols>
    <col min="1" max="1" width="4.25390625" style="29" customWidth="1"/>
    <col min="2" max="2" width="21.125" style="30" customWidth="1"/>
    <col min="3" max="3" width="18.75390625" style="30" customWidth="1"/>
    <col min="4" max="9" width="3.875" style="30" bestFit="1" customWidth="1"/>
    <col min="10" max="12" width="3.875" style="30" hidden="1" customWidth="1"/>
    <col min="13" max="13" width="4.375" style="30" hidden="1" customWidth="1"/>
    <col min="14" max="14" width="4.375" style="30" bestFit="1" customWidth="1"/>
    <col min="15" max="15" width="9.00390625" style="30" customWidth="1"/>
    <col min="16" max="16" width="8.75390625" style="30" customWidth="1"/>
    <col min="17" max="17" width="8.375" style="30" customWidth="1"/>
    <col min="18" max="18" width="9.625" style="29" customWidth="1"/>
    <col min="19" max="19" width="9.125" style="30" customWidth="1"/>
    <col min="20" max="20" width="11.375" style="30" bestFit="1" customWidth="1"/>
    <col min="21" max="16384" width="9.125" style="30" customWidth="1"/>
  </cols>
  <sheetData>
    <row r="1" spans="2:14" ht="15.75">
      <c r="B1" s="139" t="s">
        <v>44</v>
      </c>
      <c r="C1" s="139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2:16" ht="13.5" thickBot="1">
      <c r="B2" s="30" t="s">
        <v>95</v>
      </c>
      <c r="P2" s="30">
        <f>COUNTIF(P6:P43,"=0")</f>
        <v>0</v>
      </c>
    </row>
    <row r="3" spans="2:18" ht="16.5" thickBot="1">
      <c r="B3" s="32"/>
      <c r="C3" s="32"/>
      <c r="D3" s="36">
        <v>10</v>
      </c>
      <c r="E3" s="37">
        <v>9</v>
      </c>
      <c r="F3" s="37">
        <v>8</v>
      </c>
      <c r="G3" s="37">
        <v>7</v>
      </c>
      <c r="H3" s="37">
        <v>6</v>
      </c>
      <c r="I3" s="37">
        <v>5</v>
      </c>
      <c r="J3" s="37">
        <v>4</v>
      </c>
      <c r="K3" s="37">
        <v>3</v>
      </c>
      <c r="L3" s="37">
        <v>2</v>
      </c>
      <c r="M3" s="37">
        <v>1</v>
      </c>
      <c r="N3" s="38">
        <v>0</v>
      </c>
      <c r="O3" s="39" t="s">
        <v>24</v>
      </c>
      <c r="P3" s="40" t="s">
        <v>22</v>
      </c>
      <c r="Q3" s="40" t="s">
        <v>27</v>
      </c>
      <c r="R3" s="41" t="s">
        <v>26</v>
      </c>
    </row>
    <row r="4" ht="15.75" customHeight="1">
      <c r="R4" s="45" t="s">
        <v>96</v>
      </c>
    </row>
    <row r="5" ht="15.75" customHeight="1" thickBot="1">
      <c r="R5" s="45" t="s">
        <v>97</v>
      </c>
    </row>
    <row r="6" spans="1:18" ht="15.75" customHeight="1" thickBot="1">
      <c r="A6" s="42" t="str">
        <f>Výsledky!B6</f>
        <v>P</v>
      </c>
      <c r="B6" s="43" t="str">
        <f>Výsledky!C6</f>
        <v>Fuksa</v>
      </c>
      <c r="C6" s="54" t="str">
        <f>Výsledky!D6</f>
        <v>Viktor</v>
      </c>
      <c r="D6" s="4">
        <v>8</v>
      </c>
      <c r="E6" s="5">
        <v>6</v>
      </c>
      <c r="F6" s="5">
        <v>1</v>
      </c>
      <c r="G6" s="5"/>
      <c r="H6" s="5"/>
      <c r="I6" s="5"/>
      <c r="J6" s="5"/>
      <c r="K6" s="5"/>
      <c r="L6" s="5"/>
      <c r="M6" s="5"/>
      <c r="N6" s="6"/>
      <c r="O6" s="88">
        <f aca="true" t="shared" si="0" ref="O6:O43">SUM(D6:N6)</f>
        <v>15</v>
      </c>
      <c r="P6" s="50">
        <f>D6*10+E6*9+F6*8+G6*7+H6*6+I6*5+J6*4+K6*3+L6*2+M6*1+N6*0</f>
        <v>142</v>
      </c>
      <c r="Q6" s="51" t="str">
        <f>IF(P6&gt;=146,"M",IF(P6&gt;=140,"I.",IF(P6&gt;=134,"II.",IF(P6&gt;=125,"III.","ne"))))</f>
        <v>I.</v>
      </c>
      <c r="R6" s="45" t="s">
        <v>98</v>
      </c>
    </row>
    <row r="7" spans="1:18" ht="15.75" customHeight="1" thickBot="1">
      <c r="A7" s="42" t="str">
        <f>Výsledky!B7</f>
        <v>P</v>
      </c>
      <c r="B7" s="47" t="str">
        <f>Výsledky!C7</f>
        <v>Herceg</v>
      </c>
      <c r="C7" s="55" t="str">
        <f>Výsledky!D7</f>
        <v>Bohumil</v>
      </c>
      <c r="D7" s="7">
        <v>5</v>
      </c>
      <c r="E7" s="8">
        <v>7</v>
      </c>
      <c r="F7" s="8">
        <v>2</v>
      </c>
      <c r="G7" s="8"/>
      <c r="H7" s="8">
        <v>1</v>
      </c>
      <c r="I7" s="8"/>
      <c r="J7" s="8"/>
      <c r="K7" s="8"/>
      <c r="L7" s="8"/>
      <c r="M7" s="8"/>
      <c r="N7" s="9"/>
      <c r="O7" s="88">
        <f t="shared" si="0"/>
        <v>15</v>
      </c>
      <c r="P7" s="53">
        <f aca="true" t="shared" si="1" ref="P7:P43">D7*10+E7*9+F7*8+G7*7+H7*6+I7*5+J7*4+K7*3+L7*2+M7*1+N7*0</f>
        <v>135</v>
      </c>
      <c r="Q7" s="51" t="str">
        <f aca="true" t="shared" si="2" ref="Q7:Q43">IF(P7&gt;=146,"M",IF(P7&gt;=140,"I.",IF(P7&gt;=134,"II.",IF(P7&gt;=125,"III.","ne"))))</f>
        <v>II.</v>
      </c>
      <c r="R7" s="45" t="s">
        <v>99</v>
      </c>
    </row>
    <row r="8" spans="1:17" ht="15.75" customHeight="1" thickBot="1">
      <c r="A8" s="42" t="str">
        <f>Výsledky!B8</f>
        <v>P</v>
      </c>
      <c r="B8" s="47" t="str">
        <f>Výsledky!C8</f>
        <v>Koch  st.</v>
      </c>
      <c r="C8" s="55" t="str">
        <f>Výsledky!D8</f>
        <v>Miroslav</v>
      </c>
      <c r="D8" s="7">
        <v>6</v>
      </c>
      <c r="E8" s="8">
        <v>5</v>
      </c>
      <c r="F8" s="8">
        <v>3</v>
      </c>
      <c r="G8" s="10">
        <v>1</v>
      </c>
      <c r="H8" s="10"/>
      <c r="I8" s="10"/>
      <c r="J8" s="10"/>
      <c r="K8" s="10"/>
      <c r="L8" s="10"/>
      <c r="M8" s="10"/>
      <c r="N8" s="11"/>
      <c r="O8" s="88">
        <f t="shared" si="0"/>
        <v>15</v>
      </c>
      <c r="P8" s="53">
        <f t="shared" si="1"/>
        <v>136</v>
      </c>
      <c r="Q8" s="51" t="str">
        <f t="shared" si="2"/>
        <v>II.</v>
      </c>
    </row>
    <row r="9" spans="1:17" ht="15.75" customHeight="1" thickBot="1">
      <c r="A9" s="42" t="str">
        <f>Výsledky!B9</f>
        <v>P</v>
      </c>
      <c r="B9" s="47" t="str">
        <f>Výsledky!C9</f>
        <v>Janovský </v>
      </c>
      <c r="C9" s="55" t="str">
        <f>Výsledky!D9</f>
        <v>Jiří</v>
      </c>
      <c r="D9" s="7"/>
      <c r="E9" s="8">
        <v>11</v>
      </c>
      <c r="F9" s="8">
        <v>1</v>
      </c>
      <c r="G9" s="10">
        <v>1</v>
      </c>
      <c r="H9" s="10">
        <v>1</v>
      </c>
      <c r="I9" s="10"/>
      <c r="J9" s="10"/>
      <c r="K9" s="10"/>
      <c r="L9" s="10"/>
      <c r="M9" s="10"/>
      <c r="N9" s="11">
        <v>1</v>
      </c>
      <c r="O9" s="88">
        <f t="shared" si="0"/>
        <v>15</v>
      </c>
      <c r="P9" s="53">
        <f t="shared" si="1"/>
        <v>120</v>
      </c>
      <c r="Q9" s="51" t="str">
        <f t="shared" si="2"/>
        <v>ne</v>
      </c>
    </row>
    <row r="10" spans="1:17" ht="15.75" customHeight="1" thickBot="1">
      <c r="A10" s="42" t="str">
        <f>Výsledky!B10</f>
        <v>P</v>
      </c>
      <c r="B10" s="47" t="str">
        <f>Výsledky!C10</f>
        <v>Hazbuka</v>
      </c>
      <c r="C10" s="55" t="str">
        <f>Výsledky!D10</f>
        <v>Radoslav</v>
      </c>
      <c r="D10" s="12">
        <v>9</v>
      </c>
      <c r="E10" s="10">
        <v>6</v>
      </c>
      <c r="F10" s="10"/>
      <c r="G10" s="10"/>
      <c r="H10" s="10"/>
      <c r="I10" s="10"/>
      <c r="J10" s="10"/>
      <c r="K10" s="10"/>
      <c r="L10" s="10"/>
      <c r="M10" s="10"/>
      <c r="N10" s="11"/>
      <c r="O10" s="88">
        <f t="shared" si="0"/>
        <v>15</v>
      </c>
      <c r="P10" s="53">
        <f t="shared" si="1"/>
        <v>144</v>
      </c>
      <c r="Q10" s="51" t="str">
        <f t="shared" si="2"/>
        <v>I.</v>
      </c>
    </row>
    <row r="11" spans="1:17" ht="15.75" customHeight="1" thickBot="1">
      <c r="A11" s="42" t="str">
        <f>Výsledky!B11</f>
        <v>P</v>
      </c>
      <c r="B11" s="47" t="str">
        <f>Výsledky!C11</f>
        <v>Fiala</v>
      </c>
      <c r="C11" s="55" t="str">
        <f>Výsledky!D11</f>
        <v>Miroslav</v>
      </c>
      <c r="D11" s="7">
        <v>7</v>
      </c>
      <c r="E11" s="8">
        <v>5</v>
      </c>
      <c r="F11" s="8">
        <v>3</v>
      </c>
      <c r="G11" s="10"/>
      <c r="H11" s="10"/>
      <c r="I11" s="10"/>
      <c r="J11" s="10"/>
      <c r="K11" s="10"/>
      <c r="L11" s="10"/>
      <c r="M11" s="10"/>
      <c r="N11" s="11"/>
      <c r="O11" s="88">
        <f t="shared" si="0"/>
        <v>15</v>
      </c>
      <c r="P11" s="53">
        <f t="shared" si="1"/>
        <v>139</v>
      </c>
      <c r="Q11" s="51" t="str">
        <f t="shared" si="2"/>
        <v>II.</v>
      </c>
    </row>
    <row r="12" spans="1:17" ht="15.75" customHeight="1" thickBot="1">
      <c r="A12" s="42" t="str">
        <f>Výsledky!B12</f>
        <v>P</v>
      </c>
      <c r="B12" s="47" t="str">
        <f>Výsledky!C12</f>
        <v>Červenka </v>
      </c>
      <c r="C12" s="55" t="str">
        <f>Výsledky!D12</f>
        <v>Pavel</v>
      </c>
      <c r="D12" s="7">
        <v>10</v>
      </c>
      <c r="E12" s="8">
        <v>5</v>
      </c>
      <c r="F12" s="8"/>
      <c r="G12" s="8"/>
      <c r="H12" s="8"/>
      <c r="I12" s="8"/>
      <c r="J12" s="8"/>
      <c r="K12" s="8"/>
      <c r="L12" s="8"/>
      <c r="M12" s="8"/>
      <c r="N12" s="9"/>
      <c r="O12" s="88">
        <f t="shared" si="0"/>
        <v>15</v>
      </c>
      <c r="P12" s="53">
        <f t="shared" si="1"/>
        <v>145</v>
      </c>
      <c r="Q12" s="51" t="str">
        <f t="shared" si="2"/>
        <v>I.</v>
      </c>
    </row>
    <row r="13" spans="1:17" ht="15.75" customHeight="1" thickBot="1">
      <c r="A13" s="42" t="str">
        <f>Výsledky!B13</f>
        <v>P</v>
      </c>
      <c r="B13" s="47" t="str">
        <f>Výsledky!C13</f>
        <v>Jílek </v>
      </c>
      <c r="C13" s="55" t="str">
        <f>Výsledky!D13</f>
        <v>Milan</v>
      </c>
      <c r="D13" s="7">
        <v>6</v>
      </c>
      <c r="E13" s="8">
        <v>3</v>
      </c>
      <c r="F13" s="8">
        <v>3</v>
      </c>
      <c r="G13" s="8">
        <v>2</v>
      </c>
      <c r="H13" s="8">
        <v>1</v>
      </c>
      <c r="I13" s="8"/>
      <c r="J13" s="8"/>
      <c r="K13" s="8"/>
      <c r="L13" s="8"/>
      <c r="M13" s="8"/>
      <c r="N13" s="9"/>
      <c r="O13" s="88">
        <f t="shared" si="0"/>
        <v>15</v>
      </c>
      <c r="P13" s="53">
        <f t="shared" si="1"/>
        <v>131</v>
      </c>
      <c r="Q13" s="51" t="str">
        <f t="shared" si="2"/>
        <v>III.</v>
      </c>
    </row>
    <row r="14" spans="1:17" ht="15.75" customHeight="1" thickBot="1">
      <c r="A14" s="42" t="str">
        <f>Výsledky!B14</f>
        <v>P</v>
      </c>
      <c r="B14" s="47" t="str">
        <f>Výsledky!C14</f>
        <v>Vejslík</v>
      </c>
      <c r="C14" s="55" t="str">
        <f>Výsledky!D14</f>
        <v>Vladimír</v>
      </c>
      <c r="D14" s="7">
        <v>7</v>
      </c>
      <c r="E14" s="8">
        <v>6</v>
      </c>
      <c r="F14" s="8">
        <v>2</v>
      </c>
      <c r="G14" s="8"/>
      <c r="H14" s="8"/>
      <c r="I14" s="8"/>
      <c r="J14" s="8"/>
      <c r="K14" s="8"/>
      <c r="L14" s="8"/>
      <c r="M14" s="8"/>
      <c r="N14" s="9"/>
      <c r="O14" s="88">
        <f t="shared" si="0"/>
        <v>15</v>
      </c>
      <c r="P14" s="53">
        <f t="shared" si="1"/>
        <v>140</v>
      </c>
      <c r="Q14" s="51" t="str">
        <f t="shared" si="2"/>
        <v>I.</v>
      </c>
    </row>
    <row r="15" spans="1:17" ht="15.75" customHeight="1" thickBot="1">
      <c r="A15" s="42" t="str">
        <f>Výsledky!B15</f>
        <v>P</v>
      </c>
      <c r="B15" s="47" t="str">
        <f>Výsledky!C15</f>
        <v>Vozdecký</v>
      </c>
      <c r="C15" s="55" t="str">
        <f>Výsledky!D15</f>
        <v>Václav</v>
      </c>
      <c r="D15" s="7"/>
      <c r="E15" s="8">
        <v>4</v>
      </c>
      <c r="F15" s="8">
        <v>2</v>
      </c>
      <c r="G15" s="8">
        <v>3</v>
      </c>
      <c r="H15" s="8">
        <v>2</v>
      </c>
      <c r="I15" s="8">
        <v>1</v>
      </c>
      <c r="J15" s="8"/>
      <c r="K15" s="8"/>
      <c r="L15" s="8"/>
      <c r="M15" s="8"/>
      <c r="N15" s="9">
        <v>3</v>
      </c>
      <c r="O15" s="88">
        <f t="shared" si="0"/>
        <v>15</v>
      </c>
      <c r="P15" s="53">
        <f t="shared" si="1"/>
        <v>90</v>
      </c>
      <c r="Q15" s="51" t="str">
        <f t="shared" si="2"/>
        <v>ne</v>
      </c>
    </row>
    <row r="16" spans="1:17" ht="15.75" customHeight="1" thickBot="1">
      <c r="A16" s="42" t="str">
        <f>Výsledky!B16</f>
        <v>P</v>
      </c>
      <c r="B16" s="47" t="str">
        <f>Výsledky!C16</f>
        <v>Kostříž</v>
      </c>
      <c r="C16" s="55" t="str">
        <f>Výsledky!D16</f>
        <v>Jaroslav</v>
      </c>
      <c r="D16" s="7">
        <v>3</v>
      </c>
      <c r="E16" s="8">
        <v>2</v>
      </c>
      <c r="F16" s="8">
        <v>8</v>
      </c>
      <c r="G16" s="8">
        <v>1</v>
      </c>
      <c r="H16" s="8"/>
      <c r="I16" s="8"/>
      <c r="J16" s="8"/>
      <c r="K16" s="8"/>
      <c r="L16" s="8"/>
      <c r="M16" s="8"/>
      <c r="N16" s="9">
        <v>1</v>
      </c>
      <c r="O16" s="88">
        <f t="shared" si="0"/>
        <v>15</v>
      </c>
      <c r="P16" s="53">
        <f t="shared" si="1"/>
        <v>119</v>
      </c>
      <c r="Q16" s="51" t="str">
        <f t="shared" si="2"/>
        <v>ne</v>
      </c>
    </row>
    <row r="17" spans="1:17" ht="15.75" customHeight="1" thickBot="1">
      <c r="A17" s="42" t="str">
        <f>Výsledky!B17</f>
        <v>P</v>
      </c>
      <c r="B17" s="47" t="str">
        <f>Výsledky!C17</f>
        <v>Píša </v>
      </c>
      <c r="C17" s="55" t="str">
        <f>Výsledky!D17</f>
        <v>Ladislav</v>
      </c>
      <c r="D17" s="7">
        <v>3</v>
      </c>
      <c r="E17" s="8">
        <v>9</v>
      </c>
      <c r="F17" s="8">
        <v>3</v>
      </c>
      <c r="G17" s="10"/>
      <c r="H17" s="10"/>
      <c r="I17" s="10"/>
      <c r="J17" s="10"/>
      <c r="K17" s="10"/>
      <c r="L17" s="10"/>
      <c r="M17" s="10"/>
      <c r="N17" s="11"/>
      <c r="O17" s="88">
        <f t="shared" si="0"/>
        <v>15</v>
      </c>
      <c r="P17" s="53">
        <f t="shared" si="1"/>
        <v>135</v>
      </c>
      <c r="Q17" s="51" t="str">
        <f t="shared" si="2"/>
        <v>II.</v>
      </c>
    </row>
    <row r="18" spans="1:17" ht="15.75" customHeight="1" thickBot="1">
      <c r="A18" s="42" t="str">
        <f>Výsledky!B18</f>
        <v>P</v>
      </c>
      <c r="B18" s="47" t="str">
        <f>Výsledky!C18</f>
        <v>Švéda</v>
      </c>
      <c r="C18" s="55" t="str">
        <f>Výsledky!D18</f>
        <v>David</v>
      </c>
      <c r="D18" s="7">
        <v>8</v>
      </c>
      <c r="E18" s="8">
        <v>7</v>
      </c>
      <c r="F18" s="8"/>
      <c r="G18" s="10"/>
      <c r="H18" s="10"/>
      <c r="I18" s="10"/>
      <c r="J18" s="10"/>
      <c r="K18" s="10"/>
      <c r="L18" s="10"/>
      <c r="M18" s="10"/>
      <c r="N18" s="11"/>
      <c r="O18" s="88">
        <f t="shared" si="0"/>
        <v>15</v>
      </c>
      <c r="P18" s="53">
        <f t="shared" si="1"/>
        <v>143</v>
      </c>
      <c r="Q18" s="51" t="str">
        <f t="shared" si="2"/>
        <v>I.</v>
      </c>
    </row>
    <row r="19" spans="1:17" ht="15.75" customHeight="1" thickBot="1">
      <c r="A19" s="42" t="str">
        <f>Výsledky!B19</f>
        <v>P</v>
      </c>
      <c r="B19" s="47" t="str">
        <f>Výsledky!C19</f>
        <v>Brejžek</v>
      </c>
      <c r="C19" s="55" t="str">
        <f>Výsledky!D19</f>
        <v>Vojtěch</v>
      </c>
      <c r="D19" s="7">
        <v>5</v>
      </c>
      <c r="E19" s="8">
        <v>7</v>
      </c>
      <c r="F19" s="8">
        <v>1</v>
      </c>
      <c r="G19" s="10">
        <v>1</v>
      </c>
      <c r="H19" s="10"/>
      <c r="I19" s="10"/>
      <c r="J19" s="10"/>
      <c r="K19" s="10"/>
      <c r="L19" s="10"/>
      <c r="M19" s="10"/>
      <c r="N19" s="11">
        <v>1</v>
      </c>
      <c r="O19" s="88">
        <f t="shared" si="0"/>
        <v>15</v>
      </c>
      <c r="P19" s="53">
        <f t="shared" si="1"/>
        <v>128</v>
      </c>
      <c r="Q19" s="51" t="str">
        <f t="shared" si="2"/>
        <v>III.</v>
      </c>
    </row>
    <row r="20" spans="1:17" ht="15.75" customHeight="1" thickBot="1">
      <c r="A20" s="42" t="str">
        <f>Výsledky!B20</f>
        <v>P</v>
      </c>
      <c r="B20" s="47" t="str">
        <f>Výsledky!C20</f>
        <v>Landkammer</v>
      </c>
      <c r="C20" s="55" t="str">
        <f>Výsledky!D20</f>
        <v>Václav</v>
      </c>
      <c r="D20" s="7">
        <v>8</v>
      </c>
      <c r="E20" s="8">
        <v>5</v>
      </c>
      <c r="F20" s="8">
        <v>2</v>
      </c>
      <c r="G20" s="10"/>
      <c r="H20" s="10"/>
      <c r="I20" s="10"/>
      <c r="J20" s="10"/>
      <c r="K20" s="10"/>
      <c r="L20" s="10"/>
      <c r="M20" s="10"/>
      <c r="N20" s="11"/>
      <c r="O20" s="88">
        <f t="shared" si="0"/>
        <v>15</v>
      </c>
      <c r="P20" s="53">
        <f t="shared" si="1"/>
        <v>141</v>
      </c>
      <c r="Q20" s="51" t="str">
        <f t="shared" si="2"/>
        <v>I.</v>
      </c>
    </row>
    <row r="21" spans="1:17" ht="15.75" customHeight="1" thickBot="1">
      <c r="A21" s="42" t="str">
        <f>Výsledky!B21</f>
        <v>P</v>
      </c>
      <c r="B21" s="47" t="str">
        <f>Výsledky!C21</f>
        <v>Švihálek </v>
      </c>
      <c r="C21" s="55" t="str">
        <f>Výsledky!D21</f>
        <v>Jiří</v>
      </c>
      <c r="D21" s="7">
        <v>7</v>
      </c>
      <c r="E21" s="8">
        <v>8</v>
      </c>
      <c r="F21" s="8"/>
      <c r="G21" s="10"/>
      <c r="H21" s="10"/>
      <c r="I21" s="10"/>
      <c r="J21" s="10"/>
      <c r="K21" s="10"/>
      <c r="L21" s="10"/>
      <c r="M21" s="10"/>
      <c r="N21" s="11"/>
      <c r="O21" s="88">
        <f t="shared" si="0"/>
        <v>15</v>
      </c>
      <c r="P21" s="53">
        <f t="shared" si="1"/>
        <v>142</v>
      </c>
      <c r="Q21" s="51" t="str">
        <f t="shared" si="2"/>
        <v>I.</v>
      </c>
    </row>
    <row r="22" spans="1:17" ht="15.75" customHeight="1" thickBot="1">
      <c r="A22" s="42" t="str">
        <f>Výsledky!B22</f>
        <v>P</v>
      </c>
      <c r="B22" s="47" t="str">
        <f>Výsledky!C22</f>
        <v>Urbanec</v>
      </c>
      <c r="C22" s="55" t="str">
        <f>Výsledky!D22</f>
        <v>Antonín</v>
      </c>
      <c r="D22" s="7">
        <v>2</v>
      </c>
      <c r="E22" s="8">
        <v>1</v>
      </c>
      <c r="F22" s="8"/>
      <c r="G22" s="10"/>
      <c r="H22" s="10">
        <v>3</v>
      </c>
      <c r="I22" s="10">
        <v>3</v>
      </c>
      <c r="J22" s="10"/>
      <c r="K22" s="10"/>
      <c r="L22" s="10"/>
      <c r="M22" s="10"/>
      <c r="N22" s="11">
        <v>6</v>
      </c>
      <c r="O22" s="88">
        <f t="shared" si="0"/>
        <v>15</v>
      </c>
      <c r="P22" s="53">
        <f t="shared" si="1"/>
        <v>62</v>
      </c>
      <c r="Q22" s="51" t="str">
        <f t="shared" si="2"/>
        <v>ne</v>
      </c>
    </row>
    <row r="23" spans="1:17" ht="15.75" customHeight="1" thickBot="1">
      <c r="A23" s="42" t="str">
        <f>Výsledky!B23</f>
        <v>P</v>
      </c>
      <c r="B23" s="47" t="str">
        <f>Výsledky!C23</f>
        <v>Jelínek </v>
      </c>
      <c r="C23" s="55" t="str">
        <f>Výsledky!D23</f>
        <v>Antonín</v>
      </c>
      <c r="D23" s="7">
        <v>3</v>
      </c>
      <c r="E23" s="8">
        <v>7</v>
      </c>
      <c r="F23" s="8">
        <v>4</v>
      </c>
      <c r="G23" s="10">
        <v>1</v>
      </c>
      <c r="H23" s="10"/>
      <c r="I23" s="10"/>
      <c r="J23" s="10"/>
      <c r="K23" s="10"/>
      <c r="L23" s="10"/>
      <c r="M23" s="10"/>
      <c r="N23" s="11"/>
      <c r="O23" s="88">
        <f t="shared" si="0"/>
        <v>15</v>
      </c>
      <c r="P23" s="53">
        <f t="shared" si="1"/>
        <v>132</v>
      </c>
      <c r="Q23" s="51" t="str">
        <f t="shared" si="2"/>
        <v>III.</v>
      </c>
    </row>
    <row r="24" spans="1:17" ht="15.75" customHeight="1" thickBot="1">
      <c r="A24" s="42" t="str">
        <f>Výsledky!B24</f>
        <v>P</v>
      </c>
      <c r="B24" s="47" t="str">
        <f>Výsledky!C24</f>
        <v>Matys</v>
      </c>
      <c r="C24" s="55" t="str">
        <f>Výsledky!D24</f>
        <v>Jiří</v>
      </c>
      <c r="D24" s="7">
        <v>6</v>
      </c>
      <c r="E24" s="8">
        <v>6</v>
      </c>
      <c r="F24" s="8">
        <v>2</v>
      </c>
      <c r="G24" s="10"/>
      <c r="H24" s="10">
        <v>1</v>
      </c>
      <c r="I24" s="10"/>
      <c r="J24" s="10"/>
      <c r="K24" s="10"/>
      <c r="L24" s="10"/>
      <c r="M24" s="10"/>
      <c r="N24" s="11"/>
      <c r="O24" s="88">
        <f t="shared" si="0"/>
        <v>15</v>
      </c>
      <c r="P24" s="53">
        <f t="shared" si="1"/>
        <v>136</v>
      </c>
      <c r="Q24" s="51" t="str">
        <f t="shared" si="2"/>
        <v>II.</v>
      </c>
    </row>
    <row r="25" spans="1:17" ht="15.75" customHeight="1" thickBot="1">
      <c r="A25" s="42" t="str">
        <f>Výsledky!B25</f>
        <v>P</v>
      </c>
      <c r="B25" s="47" t="str">
        <f>Výsledky!C25</f>
        <v>Štrobl  st. </v>
      </c>
      <c r="C25" s="55" t="str">
        <f>Výsledky!D25</f>
        <v>Michal</v>
      </c>
      <c r="D25" s="7">
        <v>7</v>
      </c>
      <c r="E25" s="8">
        <v>8</v>
      </c>
      <c r="F25" s="8"/>
      <c r="G25" s="10"/>
      <c r="H25" s="10"/>
      <c r="I25" s="10"/>
      <c r="J25" s="10"/>
      <c r="K25" s="10"/>
      <c r="L25" s="10"/>
      <c r="M25" s="10"/>
      <c r="N25" s="11"/>
      <c r="O25" s="88">
        <f t="shared" si="0"/>
        <v>15</v>
      </c>
      <c r="P25" s="53">
        <f t="shared" si="1"/>
        <v>142</v>
      </c>
      <c r="Q25" s="51" t="str">
        <f t="shared" si="2"/>
        <v>I.</v>
      </c>
    </row>
    <row r="26" spans="1:17" ht="15.75" customHeight="1" thickBot="1">
      <c r="A26" s="42" t="str">
        <f>Výsledky!B26</f>
        <v>P</v>
      </c>
      <c r="B26" s="47" t="str">
        <f>Výsledky!C26</f>
        <v>Štrobl  ml. </v>
      </c>
      <c r="C26" s="55" t="str">
        <f>Výsledky!D26</f>
        <v>Michal</v>
      </c>
      <c r="D26" s="7">
        <v>8</v>
      </c>
      <c r="E26" s="8">
        <v>6</v>
      </c>
      <c r="F26" s="8">
        <v>1</v>
      </c>
      <c r="G26" s="10"/>
      <c r="H26" s="10"/>
      <c r="I26" s="10"/>
      <c r="J26" s="10"/>
      <c r="K26" s="10"/>
      <c r="L26" s="10"/>
      <c r="M26" s="10"/>
      <c r="N26" s="11"/>
      <c r="O26" s="88">
        <f t="shared" si="0"/>
        <v>15</v>
      </c>
      <c r="P26" s="53">
        <f t="shared" si="1"/>
        <v>142</v>
      </c>
      <c r="Q26" s="51" t="str">
        <f t="shared" si="2"/>
        <v>I.</v>
      </c>
    </row>
    <row r="27" spans="1:17" ht="15.75" customHeight="1" thickBot="1">
      <c r="A27" s="42" t="str">
        <f>Výsledky!B27</f>
        <v>P</v>
      </c>
      <c r="B27" s="47" t="str">
        <f>Výsledky!C27</f>
        <v>Štrobl</v>
      </c>
      <c r="C27" s="55" t="str">
        <f>Výsledky!D27</f>
        <v>Jan</v>
      </c>
      <c r="D27" s="7">
        <v>4</v>
      </c>
      <c r="E27" s="8">
        <v>6</v>
      </c>
      <c r="F27" s="8">
        <v>3</v>
      </c>
      <c r="G27" s="8">
        <v>2</v>
      </c>
      <c r="H27" s="10"/>
      <c r="I27" s="10"/>
      <c r="J27" s="10"/>
      <c r="K27" s="10"/>
      <c r="L27" s="10"/>
      <c r="M27" s="10"/>
      <c r="N27" s="11"/>
      <c r="O27" s="88">
        <f t="shared" si="0"/>
        <v>15</v>
      </c>
      <c r="P27" s="53">
        <f t="shared" si="1"/>
        <v>132</v>
      </c>
      <c r="Q27" s="51" t="str">
        <f t="shared" si="2"/>
        <v>III.</v>
      </c>
    </row>
    <row r="28" spans="1:17" ht="15.75" customHeight="1" thickBot="1">
      <c r="A28" s="42" t="str">
        <f>Výsledky!B28</f>
        <v>P</v>
      </c>
      <c r="B28" s="47" t="str">
        <f>Výsledky!C28</f>
        <v>Mareš</v>
      </c>
      <c r="C28" s="55" t="str">
        <f>Výsledky!D28</f>
        <v>Rostislav</v>
      </c>
      <c r="D28" s="7">
        <v>9</v>
      </c>
      <c r="E28" s="8">
        <v>5</v>
      </c>
      <c r="F28" s="8"/>
      <c r="G28" s="10">
        <v>1</v>
      </c>
      <c r="H28" s="10"/>
      <c r="I28" s="10"/>
      <c r="J28" s="10"/>
      <c r="K28" s="10"/>
      <c r="L28" s="10"/>
      <c r="M28" s="10"/>
      <c r="N28" s="11"/>
      <c r="O28" s="88">
        <f t="shared" si="0"/>
        <v>15</v>
      </c>
      <c r="P28" s="53">
        <f t="shared" si="1"/>
        <v>142</v>
      </c>
      <c r="Q28" s="51" t="str">
        <f t="shared" si="2"/>
        <v>I.</v>
      </c>
    </row>
    <row r="29" spans="1:17" ht="15.75" customHeight="1" thickBot="1">
      <c r="A29" s="42" t="str">
        <f>Výsledky!B29</f>
        <v>P</v>
      </c>
      <c r="B29" s="47" t="str">
        <f>Výsledky!C29</f>
        <v>Pakosta </v>
      </c>
      <c r="C29" s="55" t="str">
        <f>Výsledky!D29</f>
        <v>Karel</v>
      </c>
      <c r="D29" s="7">
        <v>12</v>
      </c>
      <c r="E29" s="8">
        <v>3</v>
      </c>
      <c r="F29" s="8"/>
      <c r="G29" s="10"/>
      <c r="H29" s="10"/>
      <c r="I29" s="10"/>
      <c r="J29" s="10"/>
      <c r="K29" s="10"/>
      <c r="L29" s="10"/>
      <c r="M29" s="10"/>
      <c r="N29" s="11"/>
      <c r="O29" s="88">
        <f t="shared" si="0"/>
        <v>15</v>
      </c>
      <c r="P29" s="53">
        <f t="shared" si="1"/>
        <v>147</v>
      </c>
      <c r="Q29" s="51" t="str">
        <f t="shared" si="2"/>
        <v>M</v>
      </c>
    </row>
    <row r="30" spans="1:17" ht="15.75" customHeight="1" thickBot="1">
      <c r="A30" s="42" t="str">
        <f>Výsledky!B30</f>
        <v>P</v>
      </c>
      <c r="B30" s="47" t="str">
        <f>Výsledky!C30</f>
        <v>Dolejš</v>
      </c>
      <c r="C30" s="55" t="str">
        <f>Výsledky!D30</f>
        <v>Radim</v>
      </c>
      <c r="D30" s="7">
        <v>12</v>
      </c>
      <c r="E30" s="8">
        <v>3</v>
      </c>
      <c r="F30" s="8"/>
      <c r="G30" s="10"/>
      <c r="H30" s="10"/>
      <c r="I30" s="10"/>
      <c r="J30" s="10"/>
      <c r="K30" s="10"/>
      <c r="L30" s="10"/>
      <c r="M30" s="10"/>
      <c r="N30" s="11"/>
      <c r="O30" s="88">
        <f t="shared" si="0"/>
        <v>15</v>
      </c>
      <c r="P30" s="53">
        <f t="shared" si="1"/>
        <v>147</v>
      </c>
      <c r="Q30" s="51" t="str">
        <f t="shared" si="2"/>
        <v>M</v>
      </c>
    </row>
    <row r="31" spans="1:17" ht="15.75" customHeight="1" thickBot="1">
      <c r="A31" s="42" t="str">
        <f>Výsledky!B31</f>
        <v>P</v>
      </c>
      <c r="B31" s="47" t="str">
        <f>Výsledky!C31</f>
        <v>Koch   ml.</v>
      </c>
      <c r="C31" s="55" t="str">
        <f>Výsledky!D31</f>
        <v>Miroslav</v>
      </c>
      <c r="D31" s="7">
        <v>3</v>
      </c>
      <c r="E31" s="8">
        <v>4</v>
      </c>
      <c r="F31" s="8">
        <v>4</v>
      </c>
      <c r="G31" s="10">
        <v>2</v>
      </c>
      <c r="H31" s="10">
        <v>1</v>
      </c>
      <c r="I31" s="10"/>
      <c r="J31" s="10"/>
      <c r="K31" s="10"/>
      <c r="L31" s="10"/>
      <c r="M31" s="10"/>
      <c r="N31" s="11">
        <v>1</v>
      </c>
      <c r="O31" s="88">
        <f t="shared" si="0"/>
        <v>15</v>
      </c>
      <c r="P31" s="53">
        <f t="shared" si="1"/>
        <v>118</v>
      </c>
      <c r="Q31" s="51" t="str">
        <f t="shared" si="2"/>
        <v>ne</v>
      </c>
    </row>
    <row r="32" spans="1:17" ht="15.75" customHeight="1" thickBot="1">
      <c r="A32" s="42" t="str">
        <f>Výsledky!B32</f>
        <v>R</v>
      </c>
      <c r="B32" s="47" t="str">
        <f>Výsledky!C32</f>
        <v>Získal</v>
      </c>
      <c r="C32" s="55" t="str">
        <f>Výsledky!D32</f>
        <v>Karel</v>
      </c>
      <c r="D32" s="7">
        <v>5</v>
      </c>
      <c r="E32" s="8">
        <v>8</v>
      </c>
      <c r="F32" s="8">
        <v>2</v>
      </c>
      <c r="G32" s="10"/>
      <c r="H32" s="10"/>
      <c r="I32" s="10"/>
      <c r="J32" s="10"/>
      <c r="K32" s="10"/>
      <c r="L32" s="10"/>
      <c r="M32" s="10"/>
      <c r="N32" s="11"/>
      <c r="O32" s="88">
        <f t="shared" si="0"/>
        <v>15</v>
      </c>
      <c r="P32" s="53">
        <f t="shared" si="1"/>
        <v>138</v>
      </c>
      <c r="Q32" s="51" t="str">
        <f t="shared" si="2"/>
        <v>II.</v>
      </c>
    </row>
    <row r="33" spans="1:17" ht="15.75" customHeight="1" thickBot="1">
      <c r="A33" s="42" t="str">
        <f>Výsledky!B33</f>
        <v>P</v>
      </c>
      <c r="B33" s="47" t="str">
        <f>Výsledky!C33</f>
        <v>Plecar</v>
      </c>
      <c r="C33" s="55" t="str">
        <f>Výsledky!D33</f>
        <v>Josef</v>
      </c>
      <c r="D33" s="7">
        <v>3</v>
      </c>
      <c r="E33" s="8">
        <v>7</v>
      </c>
      <c r="F33" s="8">
        <v>5</v>
      </c>
      <c r="G33" s="10"/>
      <c r="H33" s="10"/>
      <c r="I33" s="10"/>
      <c r="J33" s="10"/>
      <c r="K33" s="10"/>
      <c r="L33" s="10"/>
      <c r="M33" s="10"/>
      <c r="N33" s="11"/>
      <c r="O33" s="88">
        <f t="shared" si="0"/>
        <v>15</v>
      </c>
      <c r="P33" s="53">
        <f t="shared" si="1"/>
        <v>133</v>
      </c>
      <c r="Q33" s="51" t="str">
        <f t="shared" si="2"/>
        <v>III.</v>
      </c>
    </row>
    <row r="34" spans="1:17" ht="15.75" customHeight="1" thickBot="1">
      <c r="A34" s="42" t="str">
        <f>Výsledky!B34</f>
        <v>P</v>
      </c>
      <c r="B34" s="47" t="str">
        <f>Výsledky!C34</f>
        <v>Adámek</v>
      </c>
      <c r="C34" s="55" t="str">
        <f>Výsledky!D34</f>
        <v>Václav</v>
      </c>
      <c r="D34" s="7">
        <v>5</v>
      </c>
      <c r="E34" s="8">
        <v>6</v>
      </c>
      <c r="F34" s="8">
        <v>4</v>
      </c>
      <c r="G34" s="10"/>
      <c r="H34" s="10"/>
      <c r="I34" s="10"/>
      <c r="J34" s="10"/>
      <c r="K34" s="10"/>
      <c r="L34" s="10"/>
      <c r="M34" s="10"/>
      <c r="N34" s="11"/>
      <c r="O34" s="88">
        <f t="shared" si="0"/>
        <v>15</v>
      </c>
      <c r="P34" s="53">
        <f t="shared" si="1"/>
        <v>136</v>
      </c>
      <c r="Q34" s="51" t="str">
        <f t="shared" si="2"/>
        <v>II.</v>
      </c>
    </row>
    <row r="35" spans="1:17" ht="15.75" customHeight="1" thickBot="1">
      <c r="A35" s="42" t="str">
        <f>Výsledky!B35</f>
        <v>R</v>
      </c>
      <c r="B35" s="47" t="str">
        <f>Výsledky!C35</f>
        <v>Mironiuk</v>
      </c>
      <c r="C35" s="55" t="str">
        <f>Výsledky!D35</f>
        <v>Zdeněk</v>
      </c>
      <c r="D35" s="7">
        <v>10</v>
      </c>
      <c r="E35" s="8">
        <v>3</v>
      </c>
      <c r="F35" s="8">
        <v>2</v>
      </c>
      <c r="G35" s="10"/>
      <c r="H35" s="10"/>
      <c r="I35" s="10"/>
      <c r="J35" s="10"/>
      <c r="K35" s="10"/>
      <c r="L35" s="10"/>
      <c r="M35" s="10"/>
      <c r="N35" s="11"/>
      <c r="O35" s="88">
        <f t="shared" si="0"/>
        <v>15</v>
      </c>
      <c r="P35" s="53">
        <f t="shared" si="1"/>
        <v>143</v>
      </c>
      <c r="Q35" s="51" t="str">
        <f t="shared" si="2"/>
        <v>I.</v>
      </c>
    </row>
    <row r="36" spans="1:17" ht="15.75" customHeight="1" thickBot="1">
      <c r="A36" s="42" t="str">
        <f>Výsledky!B36</f>
        <v>P</v>
      </c>
      <c r="B36" s="47" t="str">
        <f>Výsledky!C36</f>
        <v>Nikodým</v>
      </c>
      <c r="C36" s="55" t="str">
        <f>Výsledky!D36</f>
        <v>David</v>
      </c>
      <c r="D36" s="7">
        <v>10</v>
      </c>
      <c r="E36" s="8">
        <v>4</v>
      </c>
      <c r="F36" s="8">
        <v>1</v>
      </c>
      <c r="G36" s="8"/>
      <c r="H36" s="8"/>
      <c r="I36" s="8"/>
      <c r="J36" s="8"/>
      <c r="K36" s="8"/>
      <c r="L36" s="8"/>
      <c r="M36" s="8"/>
      <c r="N36" s="9"/>
      <c r="O36" s="88">
        <f t="shared" si="0"/>
        <v>15</v>
      </c>
      <c r="P36" s="53">
        <f t="shared" si="1"/>
        <v>144</v>
      </c>
      <c r="Q36" s="51" t="str">
        <f t="shared" si="2"/>
        <v>I.</v>
      </c>
    </row>
    <row r="37" spans="1:17" ht="15.75" customHeight="1" thickBot="1">
      <c r="A37" s="42" t="str">
        <f>Výsledky!B37</f>
        <v>P</v>
      </c>
      <c r="B37" s="47" t="str">
        <f>Výsledky!C37</f>
        <v>Čekal</v>
      </c>
      <c r="C37" s="55" t="str">
        <f>Výsledky!D37</f>
        <v>Josef</v>
      </c>
      <c r="D37" s="7">
        <v>5</v>
      </c>
      <c r="E37" s="8">
        <v>7</v>
      </c>
      <c r="F37" s="8">
        <v>3</v>
      </c>
      <c r="G37" s="8"/>
      <c r="H37" s="8"/>
      <c r="I37" s="8"/>
      <c r="J37" s="8"/>
      <c r="K37" s="8"/>
      <c r="L37" s="8"/>
      <c r="M37" s="8"/>
      <c r="N37" s="9"/>
      <c r="O37" s="88">
        <f t="shared" si="0"/>
        <v>15</v>
      </c>
      <c r="P37" s="53">
        <f t="shared" si="1"/>
        <v>137</v>
      </c>
      <c r="Q37" s="51" t="str">
        <f t="shared" si="2"/>
        <v>II.</v>
      </c>
    </row>
    <row r="38" spans="1:17" ht="15.75" customHeight="1" thickBot="1">
      <c r="A38" s="42" t="str">
        <f>Výsledky!B38</f>
        <v>P</v>
      </c>
      <c r="B38" s="47" t="str">
        <f>Výsledky!C38</f>
        <v>Krejča</v>
      </c>
      <c r="C38" s="55" t="str">
        <f>Výsledky!D38</f>
        <v>Vladimír</v>
      </c>
      <c r="D38" s="7">
        <v>3</v>
      </c>
      <c r="E38" s="8">
        <v>7</v>
      </c>
      <c r="F38" s="8">
        <v>5</v>
      </c>
      <c r="G38" s="8"/>
      <c r="H38" s="8"/>
      <c r="I38" s="8"/>
      <c r="J38" s="8"/>
      <c r="K38" s="8"/>
      <c r="L38" s="8"/>
      <c r="M38" s="8"/>
      <c r="N38" s="9"/>
      <c r="O38" s="88">
        <f t="shared" si="0"/>
        <v>15</v>
      </c>
      <c r="P38" s="53">
        <f t="shared" si="1"/>
        <v>133</v>
      </c>
      <c r="Q38" s="51" t="str">
        <f t="shared" si="2"/>
        <v>III.</v>
      </c>
    </row>
    <row r="39" spans="1:17" ht="15.75" customHeight="1" thickBot="1">
      <c r="A39" s="42" t="str">
        <f>Výsledky!B39</f>
        <v>P</v>
      </c>
      <c r="B39" s="47" t="str">
        <f>Výsledky!C39</f>
        <v>Martinů</v>
      </c>
      <c r="C39" s="55" t="str">
        <f>Výsledky!D39</f>
        <v>Josef</v>
      </c>
      <c r="D39" s="7">
        <v>4</v>
      </c>
      <c r="E39" s="8">
        <v>6</v>
      </c>
      <c r="F39" s="8">
        <v>4</v>
      </c>
      <c r="G39" s="8">
        <v>1</v>
      </c>
      <c r="H39" s="8"/>
      <c r="I39" s="8"/>
      <c r="J39" s="8"/>
      <c r="K39" s="8"/>
      <c r="L39" s="8"/>
      <c r="M39" s="8"/>
      <c r="N39" s="9"/>
      <c r="O39" s="88">
        <f t="shared" si="0"/>
        <v>15</v>
      </c>
      <c r="P39" s="53">
        <f t="shared" si="1"/>
        <v>133</v>
      </c>
      <c r="Q39" s="51" t="str">
        <f t="shared" si="2"/>
        <v>III.</v>
      </c>
    </row>
    <row r="40" spans="1:17" ht="15.75" customHeight="1" thickBot="1">
      <c r="A40" s="42" t="str">
        <f>Výsledky!B40</f>
        <v>P</v>
      </c>
      <c r="B40" s="47" t="str">
        <f>Výsledky!C40</f>
        <v>Javůrek</v>
      </c>
      <c r="C40" s="55" t="str">
        <f>Výsledky!D40</f>
        <v>Zdeněk</v>
      </c>
      <c r="D40" s="7">
        <v>3</v>
      </c>
      <c r="E40" s="8">
        <v>5</v>
      </c>
      <c r="F40" s="8">
        <v>1</v>
      </c>
      <c r="G40" s="8">
        <v>1</v>
      </c>
      <c r="H40" s="8">
        <v>1</v>
      </c>
      <c r="I40" s="8">
        <v>1</v>
      </c>
      <c r="J40" s="8"/>
      <c r="K40" s="8"/>
      <c r="L40" s="8"/>
      <c r="M40" s="8"/>
      <c r="N40" s="9">
        <v>3</v>
      </c>
      <c r="O40" s="88">
        <f t="shared" si="0"/>
        <v>15</v>
      </c>
      <c r="P40" s="53">
        <f t="shared" si="1"/>
        <v>101</v>
      </c>
      <c r="Q40" s="51" t="str">
        <f t="shared" si="2"/>
        <v>ne</v>
      </c>
    </row>
    <row r="41" spans="1:17" ht="15.75" customHeight="1" thickBot="1">
      <c r="A41" s="42" t="str">
        <f>Výsledky!B41</f>
        <v>R</v>
      </c>
      <c r="B41" s="47" t="str">
        <f>Výsledky!C41</f>
        <v>Koch  st.</v>
      </c>
      <c r="C41" s="55" t="str">
        <f>Výsledky!D41</f>
        <v>Miroslav  </v>
      </c>
      <c r="D41" s="7">
        <v>8</v>
      </c>
      <c r="E41" s="8">
        <v>5</v>
      </c>
      <c r="F41" s="8">
        <v>2</v>
      </c>
      <c r="G41" s="8"/>
      <c r="H41" s="8"/>
      <c r="I41" s="8"/>
      <c r="J41" s="8"/>
      <c r="K41" s="8"/>
      <c r="L41" s="8"/>
      <c r="M41" s="8"/>
      <c r="N41" s="9"/>
      <c r="O41" s="88">
        <f t="shared" si="0"/>
        <v>15</v>
      </c>
      <c r="P41" s="53">
        <f t="shared" si="1"/>
        <v>141</v>
      </c>
      <c r="Q41" s="51" t="str">
        <f t="shared" si="2"/>
        <v>I.</v>
      </c>
    </row>
    <row r="42" spans="1:17" ht="15.75" customHeight="1" thickBot="1">
      <c r="A42" s="42" t="str">
        <f>Výsledky!B42</f>
        <v>R</v>
      </c>
      <c r="B42" s="47" t="str">
        <f>Výsledky!C42</f>
        <v>Hazbuka</v>
      </c>
      <c r="C42" s="55" t="str">
        <f>Výsledky!D42</f>
        <v>Radoslav</v>
      </c>
      <c r="D42" s="7">
        <v>7</v>
      </c>
      <c r="E42" s="8">
        <v>5</v>
      </c>
      <c r="F42" s="8">
        <v>3</v>
      </c>
      <c r="G42" s="8"/>
      <c r="H42" s="8"/>
      <c r="I42" s="8"/>
      <c r="J42" s="8"/>
      <c r="K42" s="8"/>
      <c r="L42" s="8"/>
      <c r="M42" s="8"/>
      <c r="N42" s="9"/>
      <c r="O42" s="88">
        <f t="shared" si="0"/>
        <v>15</v>
      </c>
      <c r="P42" s="53">
        <f t="shared" si="1"/>
        <v>139</v>
      </c>
      <c r="Q42" s="51" t="str">
        <f t="shared" si="2"/>
        <v>II.</v>
      </c>
    </row>
    <row r="43" spans="1:17" ht="15.75" customHeight="1" thickBot="1">
      <c r="A43" s="42" t="str">
        <f>Výsledky!B43</f>
        <v>R</v>
      </c>
      <c r="B43" s="47" t="str">
        <f>Výsledky!C43</f>
        <v>Červenka </v>
      </c>
      <c r="C43" s="55" t="str">
        <f>Výsledky!D43</f>
        <v>Pavel</v>
      </c>
      <c r="D43" s="7">
        <v>12</v>
      </c>
      <c r="E43" s="8">
        <v>3</v>
      </c>
      <c r="F43" s="8"/>
      <c r="G43" s="8"/>
      <c r="H43" s="8"/>
      <c r="I43" s="8"/>
      <c r="J43" s="8"/>
      <c r="K43" s="8"/>
      <c r="L43" s="8"/>
      <c r="M43" s="8"/>
      <c r="N43" s="9"/>
      <c r="O43" s="88">
        <f t="shared" si="0"/>
        <v>15</v>
      </c>
      <c r="P43" s="53">
        <f t="shared" si="1"/>
        <v>147</v>
      </c>
      <c r="Q43" s="51" t="str">
        <f t="shared" si="2"/>
        <v>M</v>
      </c>
    </row>
    <row r="44" spans="1:17" ht="15.75" customHeight="1" thickBot="1">
      <c r="A44" s="42" t="str">
        <f>Výsledky!B44</f>
        <v>R</v>
      </c>
      <c r="B44" s="47" t="str">
        <f>Výsledky!C44</f>
        <v>Jílek </v>
      </c>
      <c r="C44" s="55" t="str">
        <f>Výsledky!D44</f>
        <v>Milan</v>
      </c>
      <c r="D44" s="7">
        <v>5</v>
      </c>
      <c r="E44" s="8">
        <v>7</v>
      </c>
      <c r="F44" s="8">
        <v>2</v>
      </c>
      <c r="G44" s="8">
        <v>1</v>
      </c>
      <c r="H44" s="8"/>
      <c r="I44" s="8"/>
      <c r="J44" s="8"/>
      <c r="K44" s="8"/>
      <c r="L44" s="8"/>
      <c r="M44" s="8"/>
      <c r="N44" s="9"/>
      <c r="O44" s="88">
        <f aca="true" t="shared" si="3" ref="O44:O49">SUM(D44:N44)</f>
        <v>15</v>
      </c>
      <c r="P44" s="53">
        <f aca="true" t="shared" si="4" ref="P44:P49">D44*10+E44*9+F44*8+G44*7+H44*6+I44*5+J44*4+K44*3+L44*2+M44*1+N44*0</f>
        <v>136</v>
      </c>
      <c r="Q44" s="51" t="str">
        <f aca="true" t="shared" si="5" ref="Q44:Q51">IF(P44&gt;=146,"M",IF(P44&gt;=140,"I.",IF(P44&gt;=134,"II.",IF(P44&gt;=125,"III.","ne"))))</f>
        <v>II.</v>
      </c>
    </row>
    <row r="45" spans="1:17" ht="16.5" thickBot="1">
      <c r="A45" s="42" t="str">
        <f>Výsledky!B45</f>
        <v>R</v>
      </c>
      <c r="B45" s="47" t="str">
        <f>Výsledky!C45</f>
        <v>Brejžek</v>
      </c>
      <c r="C45" s="55" t="str">
        <f>Výsledky!D45</f>
        <v>Vojtěch</v>
      </c>
      <c r="D45" s="7">
        <v>6</v>
      </c>
      <c r="E45" s="8">
        <v>6</v>
      </c>
      <c r="F45" s="8">
        <v>3</v>
      </c>
      <c r="G45" s="8"/>
      <c r="H45" s="8"/>
      <c r="I45" s="8"/>
      <c r="J45" s="8"/>
      <c r="K45" s="8"/>
      <c r="L45" s="8"/>
      <c r="M45" s="8"/>
      <c r="N45" s="9"/>
      <c r="O45" s="88">
        <f t="shared" si="3"/>
        <v>15</v>
      </c>
      <c r="P45" s="53">
        <f t="shared" si="4"/>
        <v>138</v>
      </c>
      <c r="Q45" s="51" t="str">
        <f t="shared" si="5"/>
        <v>II.</v>
      </c>
    </row>
    <row r="46" spans="1:17" ht="16.5" thickBot="1">
      <c r="A46" s="42" t="str">
        <f>Výsledky!B46</f>
        <v>R</v>
      </c>
      <c r="B46" s="47" t="str">
        <f>Výsledky!C46</f>
        <v>Švihálek </v>
      </c>
      <c r="C46" s="55" t="str">
        <f>Výsledky!D46</f>
        <v>Jiří</v>
      </c>
      <c r="D46" s="7">
        <v>8</v>
      </c>
      <c r="E46" s="8">
        <v>5</v>
      </c>
      <c r="F46" s="8">
        <v>2</v>
      </c>
      <c r="G46" s="8"/>
      <c r="H46" s="8"/>
      <c r="I46" s="8"/>
      <c r="J46" s="8"/>
      <c r="K46" s="8"/>
      <c r="L46" s="8"/>
      <c r="M46" s="8"/>
      <c r="N46" s="9"/>
      <c r="O46" s="88">
        <f t="shared" si="3"/>
        <v>15</v>
      </c>
      <c r="P46" s="53">
        <f t="shared" si="4"/>
        <v>141</v>
      </c>
      <c r="Q46" s="51" t="str">
        <f t="shared" si="5"/>
        <v>I.</v>
      </c>
    </row>
    <row r="47" spans="1:17" ht="16.5" thickBot="1">
      <c r="A47" s="42" t="str">
        <f>Výsledky!B47</f>
        <v>R</v>
      </c>
      <c r="B47" s="47" t="str">
        <f>Výsledky!C47</f>
        <v>Jelínek </v>
      </c>
      <c r="C47" s="55" t="str">
        <f>Výsledky!D47</f>
        <v>Antonín</v>
      </c>
      <c r="D47" s="7">
        <v>4</v>
      </c>
      <c r="E47" s="8">
        <v>10</v>
      </c>
      <c r="F47" s="8">
        <v>1</v>
      </c>
      <c r="G47" s="8"/>
      <c r="H47" s="8"/>
      <c r="I47" s="8"/>
      <c r="J47" s="8"/>
      <c r="K47" s="8"/>
      <c r="L47" s="8"/>
      <c r="M47" s="8"/>
      <c r="N47" s="9"/>
      <c r="O47" s="88">
        <f t="shared" si="3"/>
        <v>15</v>
      </c>
      <c r="P47" s="53">
        <f t="shared" si="4"/>
        <v>138</v>
      </c>
      <c r="Q47" s="51" t="str">
        <f t="shared" si="5"/>
        <v>II.</v>
      </c>
    </row>
    <row r="48" spans="1:17" ht="16.5" thickBot="1">
      <c r="A48" s="42" t="str">
        <f>Výsledky!B48</f>
        <v>R</v>
      </c>
      <c r="B48" s="47" t="str">
        <f>Výsledky!C48</f>
        <v>Matys</v>
      </c>
      <c r="C48" s="55" t="str">
        <f>Výsledky!D48</f>
        <v>Jiří</v>
      </c>
      <c r="D48" s="7">
        <v>2</v>
      </c>
      <c r="E48" s="8">
        <v>7</v>
      </c>
      <c r="F48" s="8">
        <v>6</v>
      </c>
      <c r="G48" s="8"/>
      <c r="H48" s="8"/>
      <c r="I48" s="8"/>
      <c r="J48" s="8"/>
      <c r="K48" s="8"/>
      <c r="L48" s="8"/>
      <c r="M48" s="8"/>
      <c r="N48" s="9"/>
      <c r="O48" s="88">
        <f t="shared" si="3"/>
        <v>15</v>
      </c>
      <c r="P48" s="53">
        <f t="shared" si="4"/>
        <v>131</v>
      </c>
      <c r="Q48" s="51" t="str">
        <f t="shared" si="5"/>
        <v>III.</v>
      </c>
    </row>
    <row r="49" spans="1:17" ht="16.5" thickBot="1">
      <c r="A49" s="42" t="str">
        <f>Výsledky!B49</f>
        <v>R</v>
      </c>
      <c r="B49" s="47" t="str">
        <f>Výsledky!C49</f>
        <v>Plecar</v>
      </c>
      <c r="C49" s="55" t="str">
        <f>Výsledky!D49</f>
        <v>Josef</v>
      </c>
      <c r="D49" s="7">
        <v>4</v>
      </c>
      <c r="E49" s="8">
        <v>9</v>
      </c>
      <c r="F49" s="8">
        <v>1</v>
      </c>
      <c r="G49" s="8"/>
      <c r="H49" s="8">
        <v>1</v>
      </c>
      <c r="I49" s="8"/>
      <c r="J49" s="8"/>
      <c r="K49" s="8"/>
      <c r="L49" s="8"/>
      <c r="M49" s="8"/>
      <c r="N49" s="9"/>
      <c r="O49" s="88">
        <f t="shared" si="3"/>
        <v>15</v>
      </c>
      <c r="P49" s="53">
        <f t="shared" si="4"/>
        <v>135</v>
      </c>
      <c r="Q49" s="51" t="str">
        <f t="shared" si="5"/>
        <v>II.</v>
      </c>
    </row>
    <row r="50" spans="1:17" ht="16.5" thickBot="1">
      <c r="A50" s="42" t="str">
        <f>Výsledky!B50</f>
        <v>R</v>
      </c>
      <c r="B50" s="47" t="str">
        <f>Výsledky!C50</f>
        <v>Mareš</v>
      </c>
      <c r="C50" s="55" t="str">
        <f>Výsledky!D50</f>
        <v>Rostislav</v>
      </c>
      <c r="D50" s="7">
        <v>9</v>
      </c>
      <c r="E50" s="8">
        <v>6</v>
      </c>
      <c r="F50" s="8"/>
      <c r="G50" s="8"/>
      <c r="H50" s="8"/>
      <c r="I50" s="8"/>
      <c r="J50" s="8"/>
      <c r="K50" s="8"/>
      <c r="L50" s="8"/>
      <c r="M50" s="8"/>
      <c r="N50" s="9"/>
      <c r="O50" s="88">
        <f>SUM(D50:N50)</f>
        <v>15</v>
      </c>
      <c r="P50" s="53">
        <f>D50*10+E50*9+F50*8+G50*7+H50*6+I50*5+J50*4+K50*3+L50*2+M50*1+N50*0</f>
        <v>144</v>
      </c>
      <c r="Q50" s="51" t="str">
        <f t="shared" si="5"/>
        <v>I.</v>
      </c>
    </row>
    <row r="51" spans="1:17" ht="15.75">
      <c r="A51" s="42" t="str">
        <f>Výsledky!B51</f>
        <v>R</v>
      </c>
      <c r="B51" s="47" t="str">
        <f>Výsledky!C51</f>
        <v>Janovský </v>
      </c>
      <c r="C51" s="55" t="str">
        <f>Výsledky!D51</f>
        <v>Jiří</v>
      </c>
      <c r="D51" s="7">
        <v>3</v>
      </c>
      <c r="E51" s="8">
        <v>6</v>
      </c>
      <c r="F51" s="8">
        <v>3</v>
      </c>
      <c r="G51" s="8">
        <v>3</v>
      </c>
      <c r="H51" s="8"/>
      <c r="I51" s="8"/>
      <c r="J51" s="8"/>
      <c r="K51" s="8"/>
      <c r="L51" s="8"/>
      <c r="M51" s="8"/>
      <c r="N51" s="9"/>
      <c r="O51" s="88">
        <f>SUM(D51:N51)</f>
        <v>15</v>
      </c>
      <c r="P51" s="53">
        <f>D51*10+E51*9+F51*8+G51*7+H51*6+I51*5+J51*4+K51*3+L51*2+M51*1+N51*0</f>
        <v>129</v>
      </c>
      <c r="Q51" s="51" t="str">
        <f t="shared" si="5"/>
        <v>III.</v>
      </c>
    </row>
  </sheetData>
  <sheetProtection/>
  <mergeCells count="1">
    <mergeCell ref="B1:N1"/>
  </mergeCells>
  <conditionalFormatting sqref="A6:A51">
    <cfRule type="cellIs" priority="2" dxfId="1" operator="equal" stopIfTrue="1">
      <formula>"R"</formula>
    </cfRule>
  </conditionalFormatting>
  <conditionalFormatting sqref="O6:O51">
    <cfRule type="cellIs" priority="1" dxfId="13" operator="notEqual" stopIfTrue="1">
      <formula>10</formula>
    </cfRule>
  </conditionalFormatting>
  <printOptions/>
  <pageMargins left="0.31496062992125984" right="0.1968503937007874" top="0.2362204724409449" bottom="0.2362204724409449" header="0.15748031496062992" footer="0.1574803149606299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3">
      <pane ySplit="570" topLeftCell="A7" activePane="bottomLeft" state="split"/>
      <selection pane="topLeft" activeCell="Y6" sqref="Y6"/>
      <selection pane="bottomLeft" activeCell="S23" sqref="S23"/>
    </sheetView>
  </sheetViews>
  <sheetFormatPr defaultColWidth="9.00390625" defaultRowHeight="12.75"/>
  <cols>
    <col min="1" max="1" width="4.375" style="29" customWidth="1"/>
    <col min="2" max="2" width="19.75390625" style="30" customWidth="1"/>
    <col min="3" max="3" width="18.00390625" style="30" customWidth="1"/>
    <col min="4" max="12" width="3.875" style="30" bestFit="1" customWidth="1"/>
    <col min="13" max="14" width="4.375" style="30" bestFit="1" customWidth="1"/>
    <col min="15" max="15" width="9.00390625" style="30" customWidth="1"/>
    <col min="16" max="16" width="14.125" style="30" customWidth="1"/>
    <col min="17" max="17" width="8.375" style="30" customWidth="1"/>
    <col min="18" max="18" width="8.375" style="29" customWidth="1"/>
    <col min="19" max="19" width="9.125" style="30" customWidth="1"/>
    <col min="20" max="20" width="11.375" style="30" bestFit="1" customWidth="1"/>
    <col min="21" max="16384" width="9.125" style="30" customWidth="1"/>
  </cols>
  <sheetData>
    <row r="1" spans="2:14" ht="15.75">
      <c r="B1" s="139" t="s">
        <v>45</v>
      </c>
      <c r="C1" s="139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2:16" ht="13.5" thickBot="1">
      <c r="B2" s="30" t="s">
        <v>94</v>
      </c>
      <c r="P2" s="30">
        <f>COUNTIF(P4:P41,"=0")</f>
        <v>0</v>
      </c>
    </row>
    <row r="3" spans="2:18" ht="16.5" thickBot="1">
      <c r="B3" s="32"/>
      <c r="C3" s="32"/>
      <c r="D3" s="36">
        <v>10</v>
      </c>
      <c r="E3" s="37">
        <v>9</v>
      </c>
      <c r="F3" s="37">
        <v>8</v>
      </c>
      <c r="G3" s="37">
        <v>7</v>
      </c>
      <c r="H3" s="37">
        <v>6</v>
      </c>
      <c r="I3" s="37">
        <v>5</v>
      </c>
      <c r="J3" s="37">
        <v>4</v>
      </c>
      <c r="K3" s="37">
        <v>3</v>
      </c>
      <c r="L3" s="37">
        <v>2</v>
      </c>
      <c r="M3" s="37">
        <v>1</v>
      </c>
      <c r="N3" s="38">
        <v>0</v>
      </c>
      <c r="O3" s="39" t="s">
        <v>24</v>
      </c>
      <c r="P3" s="40" t="s">
        <v>22</v>
      </c>
      <c r="Q3" s="40" t="s">
        <v>27</v>
      </c>
      <c r="R3" s="41" t="s">
        <v>26</v>
      </c>
    </row>
    <row r="4" spans="1:18" ht="16.5" thickBot="1">
      <c r="A4" s="42" t="str">
        <f>Výsledky!B6</f>
        <v>P</v>
      </c>
      <c r="B4" s="43" t="str">
        <f>Výsledky!C6</f>
        <v>Fuksa</v>
      </c>
      <c r="C4" s="44" t="str">
        <f>Výsledky!D6</f>
        <v>Viktor</v>
      </c>
      <c r="D4" s="13">
        <v>2</v>
      </c>
      <c r="E4" s="5">
        <v>5</v>
      </c>
      <c r="F4" s="5">
        <v>7</v>
      </c>
      <c r="G4" s="5">
        <v>1</v>
      </c>
      <c r="H4" s="5"/>
      <c r="I4" s="5"/>
      <c r="J4" s="5"/>
      <c r="K4" s="5"/>
      <c r="L4" s="5"/>
      <c r="M4" s="5"/>
      <c r="N4" s="6"/>
      <c r="O4" s="49">
        <f aca="true" t="shared" si="0" ref="O4:O41">SUM(D4:N4)</f>
        <v>15</v>
      </c>
      <c r="P4" s="50">
        <f aca="true" t="shared" si="1" ref="P4:P41">D4*10+E4*9+F4*8+G4*7+H4*6+I4*5+J4*4+K4*3+L4*2+M4*1+N4*0</f>
        <v>128</v>
      </c>
      <c r="Q4" s="51" t="str">
        <f>IF(P4&gt;=137,"M",IF(P4&gt;=131,"I.",IF(P4&gt;=125,"II.",IF(P4&gt;=116,"III.","ne"))))</f>
        <v>II.</v>
      </c>
      <c r="R4" s="45" t="s">
        <v>105</v>
      </c>
    </row>
    <row r="5" spans="1:18" ht="16.5" thickBot="1">
      <c r="A5" s="46" t="str">
        <f>Výsledky!B7</f>
        <v>P</v>
      </c>
      <c r="B5" s="47" t="str">
        <f>Výsledky!C7</f>
        <v>Herceg</v>
      </c>
      <c r="C5" s="48" t="str">
        <f>Výsledky!D7</f>
        <v>Bohumil</v>
      </c>
      <c r="D5" s="14">
        <v>2</v>
      </c>
      <c r="E5" s="8">
        <v>2</v>
      </c>
      <c r="F5" s="8">
        <v>8</v>
      </c>
      <c r="G5" s="8">
        <v>2</v>
      </c>
      <c r="H5" s="8">
        <v>1</v>
      </c>
      <c r="I5" s="8"/>
      <c r="J5" s="8"/>
      <c r="K5" s="8"/>
      <c r="L5" s="8"/>
      <c r="M5" s="8"/>
      <c r="N5" s="9"/>
      <c r="O5" s="52">
        <f t="shared" si="0"/>
        <v>15</v>
      </c>
      <c r="P5" s="53">
        <f t="shared" si="1"/>
        <v>122</v>
      </c>
      <c r="Q5" s="51" t="str">
        <f aca="true" t="shared" si="2" ref="Q5:Q41">IF(P5&gt;=137,"M",IF(P5&gt;=131,"I.",IF(P5&gt;=125,"II.",IF(P5&gt;=116,"III.","ne"))))</f>
        <v>III.</v>
      </c>
      <c r="R5" s="45" t="s">
        <v>106</v>
      </c>
    </row>
    <row r="6" spans="1:18" ht="16.5" thickBot="1">
      <c r="A6" s="46" t="str">
        <f>Výsledky!B8</f>
        <v>P</v>
      </c>
      <c r="B6" s="47" t="str">
        <f>Výsledky!C8</f>
        <v>Koch  st.</v>
      </c>
      <c r="C6" s="48" t="str">
        <f>Výsledky!D8</f>
        <v>Miroslav</v>
      </c>
      <c r="D6" s="14">
        <v>2</v>
      </c>
      <c r="E6" s="8">
        <v>6</v>
      </c>
      <c r="F6" s="8">
        <v>3</v>
      </c>
      <c r="G6" s="10">
        <v>4</v>
      </c>
      <c r="H6" s="10"/>
      <c r="I6" s="10"/>
      <c r="J6" s="10"/>
      <c r="K6" s="10"/>
      <c r="L6" s="10"/>
      <c r="M6" s="10"/>
      <c r="N6" s="11"/>
      <c r="O6" s="52">
        <f t="shared" si="0"/>
        <v>15</v>
      </c>
      <c r="P6" s="53">
        <f t="shared" si="1"/>
        <v>126</v>
      </c>
      <c r="Q6" s="51" t="str">
        <f t="shared" si="2"/>
        <v>II.</v>
      </c>
      <c r="R6" s="45" t="s">
        <v>107</v>
      </c>
    </row>
    <row r="7" spans="1:18" ht="16.5" thickBot="1">
      <c r="A7" s="46" t="str">
        <f>Výsledky!B9</f>
        <v>P</v>
      </c>
      <c r="B7" s="47" t="str">
        <f>Výsledky!C9</f>
        <v>Janovský </v>
      </c>
      <c r="C7" s="48" t="str">
        <f>Výsledky!D9</f>
        <v>Jiří</v>
      </c>
      <c r="D7" s="14"/>
      <c r="E7" s="8">
        <v>2</v>
      </c>
      <c r="F7" s="8">
        <v>4</v>
      </c>
      <c r="G7" s="10"/>
      <c r="H7" s="10"/>
      <c r="I7" s="10">
        <v>3</v>
      </c>
      <c r="J7" s="10">
        <v>1</v>
      </c>
      <c r="K7" s="10"/>
      <c r="L7" s="10">
        <v>2</v>
      </c>
      <c r="M7" s="10"/>
      <c r="N7" s="11">
        <v>3</v>
      </c>
      <c r="O7" s="52">
        <f t="shared" si="0"/>
        <v>15</v>
      </c>
      <c r="P7" s="53">
        <f t="shared" si="1"/>
        <v>73</v>
      </c>
      <c r="Q7" s="51" t="str">
        <f t="shared" si="2"/>
        <v>ne</v>
      </c>
      <c r="R7" s="45" t="s">
        <v>108</v>
      </c>
    </row>
    <row r="8" spans="1:17" ht="16.5" thickBot="1">
      <c r="A8" s="46" t="str">
        <f>Výsledky!B10</f>
        <v>P</v>
      </c>
      <c r="B8" s="47" t="str">
        <f>Výsledky!C10</f>
        <v>Hazbuka</v>
      </c>
      <c r="C8" s="48" t="str">
        <f>Výsledky!D10</f>
        <v>Radoslav</v>
      </c>
      <c r="D8" s="15">
        <v>3</v>
      </c>
      <c r="E8" s="10">
        <v>5</v>
      </c>
      <c r="F8" s="10">
        <v>3</v>
      </c>
      <c r="G8" s="10">
        <v>1</v>
      </c>
      <c r="H8" s="10">
        <v>2</v>
      </c>
      <c r="I8" s="10"/>
      <c r="J8" s="10">
        <v>1</v>
      </c>
      <c r="K8" s="10"/>
      <c r="L8" s="10"/>
      <c r="M8" s="10"/>
      <c r="N8" s="11"/>
      <c r="O8" s="52">
        <f t="shared" si="0"/>
        <v>15</v>
      </c>
      <c r="P8" s="53">
        <f t="shared" si="1"/>
        <v>122</v>
      </c>
      <c r="Q8" s="51" t="str">
        <f t="shared" si="2"/>
        <v>III.</v>
      </c>
    </row>
    <row r="9" spans="1:17" ht="16.5" thickBot="1">
      <c r="A9" s="46" t="str">
        <f>Výsledky!B11</f>
        <v>P</v>
      </c>
      <c r="B9" s="47" t="str">
        <f>Výsledky!C11</f>
        <v>Fiala</v>
      </c>
      <c r="C9" s="48" t="str">
        <f>Výsledky!D11</f>
        <v>Miroslav</v>
      </c>
      <c r="D9" s="14">
        <v>2</v>
      </c>
      <c r="E9" s="8">
        <v>3</v>
      </c>
      <c r="F9" s="8">
        <v>4</v>
      </c>
      <c r="G9" s="10">
        <v>4</v>
      </c>
      <c r="H9" s="10">
        <v>1</v>
      </c>
      <c r="I9" s="10">
        <v>1</v>
      </c>
      <c r="J9" s="10"/>
      <c r="K9" s="10"/>
      <c r="L9" s="10"/>
      <c r="M9" s="10"/>
      <c r="N9" s="11"/>
      <c r="O9" s="52">
        <f t="shared" si="0"/>
        <v>15</v>
      </c>
      <c r="P9" s="53">
        <f t="shared" si="1"/>
        <v>118</v>
      </c>
      <c r="Q9" s="51" t="str">
        <f t="shared" si="2"/>
        <v>III.</v>
      </c>
    </row>
    <row r="10" spans="1:17" ht="16.5" thickBot="1">
      <c r="A10" s="46" t="str">
        <f>Výsledky!B12</f>
        <v>P</v>
      </c>
      <c r="B10" s="47" t="str">
        <f>Výsledky!C12</f>
        <v>Červenka </v>
      </c>
      <c r="C10" s="48" t="str">
        <f>Výsledky!D12</f>
        <v>Pavel</v>
      </c>
      <c r="D10" s="14">
        <v>5</v>
      </c>
      <c r="E10" s="8">
        <v>7</v>
      </c>
      <c r="F10" s="8">
        <v>2</v>
      </c>
      <c r="G10" s="8"/>
      <c r="H10" s="8">
        <v>1</v>
      </c>
      <c r="I10" s="8"/>
      <c r="J10" s="8"/>
      <c r="K10" s="8"/>
      <c r="L10" s="8"/>
      <c r="M10" s="8"/>
      <c r="N10" s="9"/>
      <c r="O10" s="52">
        <f t="shared" si="0"/>
        <v>15</v>
      </c>
      <c r="P10" s="53">
        <f t="shared" si="1"/>
        <v>135</v>
      </c>
      <c r="Q10" s="51" t="str">
        <f t="shared" si="2"/>
        <v>I.</v>
      </c>
    </row>
    <row r="11" spans="1:17" ht="16.5" thickBot="1">
      <c r="A11" s="46" t="str">
        <f>Výsledky!B13</f>
        <v>P</v>
      </c>
      <c r="B11" s="47" t="str">
        <f>Výsledky!C13</f>
        <v>Jílek </v>
      </c>
      <c r="C11" s="48" t="str">
        <f>Výsledky!D13</f>
        <v>Milan</v>
      </c>
      <c r="D11" s="14"/>
      <c r="E11" s="8">
        <v>2</v>
      </c>
      <c r="F11" s="8">
        <v>1</v>
      </c>
      <c r="G11" s="8">
        <v>2</v>
      </c>
      <c r="H11" s="8">
        <v>3</v>
      </c>
      <c r="I11" s="8">
        <v>2</v>
      </c>
      <c r="J11" s="8">
        <v>3</v>
      </c>
      <c r="K11" s="8">
        <v>1</v>
      </c>
      <c r="L11" s="8"/>
      <c r="M11" s="8"/>
      <c r="N11" s="9">
        <v>1</v>
      </c>
      <c r="O11" s="52">
        <f t="shared" si="0"/>
        <v>15</v>
      </c>
      <c r="P11" s="53">
        <f t="shared" si="1"/>
        <v>83</v>
      </c>
      <c r="Q11" s="51" t="str">
        <f t="shared" si="2"/>
        <v>ne</v>
      </c>
    </row>
    <row r="12" spans="1:17" ht="16.5" thickBot="1">
      <c r="A12" s="46" t="str">
        <f>Výsledky!B14</f>
        <v>P</v>
      </c>
      <c r="B12" s="47" t="str">
        <f>Výsledky!C14</f>
        <v>Vejslík</v>
      </c>
      <c r="C12" s="48" t="str">
        <f>Výsledky!D14</f>
        <v>Vladimír</v>
      </c>
      <c r="D12" s="14">
        <v>4</v>
      </c>
      <c r="E12" s="8">
        <v>5</v>
      </c>
      <c r="F12" s="8">
        <v>3</v>
      </c>
      <c r="G12" s="8">
        <v>2</v>
      </c>
      <c r="H12" s="8">
        <v>1</v>
      </c>
      <c r="I12" s="8"/>
      <c r="J12" s="8"/>
      <c r="K12" s="8"/>
      <c r="L12" s="8"/>
      <c r="M12" s="8"/>
      <c r="N12" s="9"/>
      <c r="O12" s="52">
        <f t="shared" si="0"/>
        <v>15</v>
      </c>
      <c r="P12" s="53">
        <f t="shared" si="1"/>
        <v>129</v>
      </c>
      <c r="Q12" s="51" t="str">
        <f t="shared" si="2"/>
        <v>II.</v>
      </c>
    </row>
    <row r="13" spans="1:17" ht="16.5" thickBot="1">
      <c r="A13" s="46" t="str">
        <f>Výsledky!B15</f>
        <v>P</v>
      </c>
      <c r="B13" s="47" t="str">
        <f>Výsledky!C15</f>
        <v>Vozdecký</v>
      </c>
      <c r="C13" s="48" t="str">
        <f>Výsledky!D15</f>
        <v>Václav</v>
      </c>
      <c r="D13" s="14"/>
      <c r="E13" s="8">
        <v>3</v>
      </c>
      <c r="F13" s="8">
        <v>2</v>
      </c>
      <c r="G13" s="8"/>
      <c r="H13" s="8">
        <v>2</v>
      </c>
      <c r="I13" s="8">
        <v>1</v>
      </c>
      <c r="J13" s="8"/>
      <c r="K13" s="8">
        <v>5</v>
      </c>
      <c r="L13" s="8"/>
      <c r="M13" s="8"/>
      <c r="N13" s="9">
        <v>2</v>
      </c>
      <c r="O13" s="52">
        <f t="shared" si="0"/>
        <v>15</v>
      </c>
      <c r="P13" s="53">
        <f t="shared" si="1"/>
        <v>75</v>
      </c>
      <c r="Q13" s="51" t="str">
        <f t="shared" si="2"/>
        <v>ne</v>
      </c>
    </row>
    <row r="14" spans="1:17" ht="16.5" thickBot="1">
      <c r="A14" s="46" t="str">
        <f>Výsledky!B16</f>
        <v>P</v>
      </c>
      <c r="B14" s="47" t="str">
        <f>Výsledky!C16</f>
        <v>Kostříž</v>
      </c>
      <c r="C14" s="48" t="str">
        <f>Výsledky!D16</f>
        <v>Jaroslav</v>
      </c>
      <c r="D14" s="14">
        <v>1</v>
      </c>
      <c r="E14" s="8">
        <v>1</v>
      </c>
      <c r="F14" s="8">
        <v>4</v>
      </c>
      <c r="G14" s="8">
        <v>3</v>
      </c>
      <c r="H14" s="8">
        <v>3</v>
      </c>
      <c r="I14" s="8">
        <v>1</v>
      </c>
      <c r="J14" s="8">
        <v>1</v>
      </c>
      <c r="K14" s="8"/>
      <c r="L14" s="8"/>
      <c r="M14" s="8"/>
      <c r="N14" s="9">
        <v>1</v>
      </c>
      <c r="O14" s="52">
        <f t="shared" si="0"/>
        <v>15</v>
      </c>
      <c r="P14" s="53">
        <f t="shared" si="1"/>
        <v>99</v>
      </c>
      <c r="Q14" s="51" t="str">
        <f t="shared" si="2"/>
        <v>ne</v>
      </c>
    </row>
    <row r="15" spans="1:17" ht="16.5" thickBot="1">
      <c r="A15" s="46" t="str">
        <f>Výsledky!B17</f>
        <v>P</v>
      </c>
      <c r="B15" s="47" t="str">
        <f>Výsledky!C17</f>
        <v>Píša </v>
      </c>
      <c r="C15" s="48" t="str">
        <f>Výsledky!D17</f>
        <v>Ladislav</v>
      </c>
      <c r="D15" s="14">
        <v>5</v>
      </c>
      <c r="E15" s="8">
        <v>4</v>
      </c>
      <c r="F15" s="8">
        <v>3</v>
      </c>
      <c r="G15" s="10">
        <v>2</v>
      </c>
      <c r="H15" s="10">
        <v>1</v>
      </c>
      <c r="I15" s="10"/>
      <c r="J15" s="10"/>
      <c r="K15" s="10"/>
      <c r="L15" s="10"/>
      <c r="M15" s="10"/>
      <c r="N15" s="11"/>
      <c r="O15" s="52">
        <f t="shared" si="0"/>
        <v>15</v>
      </c>
      <c r="P15" s="53">
        <f t="shared" si="1"/>
        <v>130</v>
      </c>
      <c r="Q15" s="51" t="str">
        <f t="shared" si="2"/>
        <v>II.</v>
      </c>
    </row>
    <row r="16" spans="1:17" ht="16.5" thickBot="1">
      <c r="A16" s="46" t="str">
        <f>Výsledky!B18</f>
        <v>P</v>
      </c>
      <c r="B16" s="47" t="str">
        <f>Výsledky!C18</f>
        <v>Švéda</v>
      </c>
      <c r="C16" s="48" t="str">
        <f>Výsledky!D18</f>
        <v>David</v>
      </c>
      <c r="D16" s="14">
        <v>1</v>
      </c>
      <c r="E16" s="8">
        <v>5</v>
      </c>
      <c r="F16" s="8">
        <v>6</v>
      </c>
      <c r="G16" s="10">
        <v>2</v>
      </c>
      <c r="H16" s="10">
        <v>1</v>
      </c>
      <c r="I16" s="10"/>
      <c r="J16" s="10"/>
      <c r="K16" s="10"/>
      <c r="L16" s="10"/>
      <c r="M16" s="10"/>
      <c r="N16" s="11"/>
      <c r="O16" s="52">
        <f t="shared" si="0"/>
        <v>15</v>
      </c>
      <c r="P16" s="53">
        <f t="shared" si="1"/>
        <v>123</v>
      </c>
      <c r="Q16" s="51" t="str">
        <f t="shared" si="2"/>
        <v>III.</v>
      </c>
    </row>
    <row r="17" spans="1:17" ht="16.5" thickBot="1">
      <c r="A17" s="46" t="str">
        <f>Výsledky!B19</f>
        <v>P</v>
      </c>
      <c r="B17" s="47" t="str">
        <f>Výsledky!C19</f>
        <v>Brejžek</v>
      </c>
      <c r="C17" s="48" t="str">
        <f>Výsledky!D19</f>
        <v>Vojtěch</v>
      </c>
      <c r="D17" s="14">
        <v>3</v>
      </c>
      <c r="E17" s="8">
        <v>4</v>
      </c>
      <c r="F17" s="8">
        <v>3</v>
      </c>
      <c r="G17" s="10">
        <v>2</v>
      </c>
      <c r="H17" s="10">
        <v>3</v>
      </c>
      <c r="I17" s="10"/>
      <c r="J17" s="10"/>
      <c r="K17" s="10"/>
      <c r="L17" s="10"/>
      <c r="M17" s="10"/>
      <c r="N17" s="11"/>
      <c r="O17" s="52">
        <f t="shared" si="0"/>
        <v>15</v>
      </c>
      <c r="P17" s="53">
        <f t="shared" si="1"/>
        <v>122</v>
      </c>
      <c r="Q17" s="51" t="str">
        <f t="shared" si="2"/>
        <v>III.</v>
      </c>
    </row>
    <row r="18" spans="1:17" ht="16.5" thickBot="1">
      <c r="A18" s="46" t="str">
        <f>Výsledky!B20</f>
        <v>P</v>
      </c>
      <c r="B18" s="47" t="str">
        <f>Výsledky!C20</f>
        <v>Landkammer</v>
      </c>
      <c r="C18" s="48" t="str">
        <f>Výsledky!D20</f>
        <v>Václav</v>
      </c>
      <c r="D18" s="14">
        <v>0</v>
      </c>
      <c r="E18" s="8">
        <v>4</v>
      </c>
      <c r="F18" s="8">
        <v>4</v>
      </c>
      <c r="G18" s="10">
        <v>4</v>
      </c>
      <c r="H18" s="10"/>
      <c r="I18" s="10">
        <v>2</v>
      </c>
      <c r="J18" s="10">
        <v>1</v>
      </c>
      <c r="K18" s="10"/>
      <c r="L18" s="10"/>
      <c r="M18" s="10"/>
      <c r="N18" s="11"/>
      <c r="O18" s="52">
        <f t="shared" si="0"/>
        <v>15</v>
      </c>
      <c r="P18" s="53">
        <f t="shared" si="1"/>
        <v>110</v>
      </c>
      <c r="Q18" s="51" t="str">
        <f t="shared" si="2"/>
        <v>ne</v>
      </c>
    </row>
    <row r="19" spans="1:17" ht="16.5" thickBot="1">
      <c r="A19" s="46" t="str">
        <f>Výsledky!B21</f>
        <v>P</v>
      </c>
      <c r="B19" s="47" t="str">
        <f>Výsledky!C21</f>
        <v>Švihálek </v>
      </c>
      <c r="C19" s="48" t="str">
        <f>Výsledky!D21</f>
        <v>Jiří</v>
      </c>
      <c r="D19" s="14">
        <v>8</v>
      </c>
      <c r="E19" s="8">
        <v>1</v>
      </c>
      <c r="F19" s="8">
        <v>3</v>
      </c>
      <c r="G19" s="10">
        <v>1</v>
      </c>
      <c r="H19" s="10">
        <v>2</v>
      </c>
      <c r="I19" s="10"/>
      <c r="J19" s="10"/>
      <c r="K19" s="10"/>
      <c r="L19" s="10"/>
      <c r="M19" s="10"/>
      <c r="N19" s="11"/>
      <c r="O19" s="52">
        <f t="shared" si="0"/>
        <v>15</v>
      </c>
      <c r="P19" s="53">
        <f t="shared" si="1"/>
        <v>132</v>
      </c>
      <c r="Q19" s="51" t="str">
        <f t="shared" si="2"/>
        <v>I.</v>
      </c>
    </row>
    <row r="20" spans="1:17" ht="16.5" thickBot="1">
      <c r="A20" s="46" t="str">
        <f>Výsledky!B22</f>
        <v>P</v>
      </c>
      <c r="B20" s="47" t="str">
        <f>Výsledky!C22</f>
        <v>Urbanec</v>
      </c>
      <c r="C20" s="48" t="str">
        <f>Výsledky!D22</f>
        <v>Antonín</v>
      </c>
      <c r="D20" s="14"/>
      <c r="E20" s="8"/>
      <c r="F20" s="8"/>
      <c r="G20" s="8">
        <v>2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0"/>
      <c r="N20" s="11">
        <v>8</v>
      </c>
      <c r="O20" s="52">
        <f t="shared" si="0"/>
        <v>15</v>
      </c>
      <c r="P20" s="53">
        <f t="shared" si="1"/>
        <v>34</v>
      </c>
      <c r="Q20" s="51" t="str">
        <f t="shared" si="2"/>
        <v>ne</v>
      </c>
    </row>
    <row r="21" spans="1:17" ht="16.5" thickBot="1">
      <c r="A21" s="46" t="str">
        <f>Výsledky!B23</f>
        <v>P</v>
      </c>
      <c r="B21" s="47" t="str">
        <f>Výsledky!C23</f>
        <v>Jelínek </v>
      </c>
      <c r="C21" s="48" t="str">
        <f>Výsledky!D23</f>
        <v>Antonín</v>
      </c>
      <c r="D21" s="14">
        <v>4</v>
      </c>
      <c r="E21" s="8">
        <v>3</v>
      </c>
      <c r="F21" s="8">
        <v>3</v>
      </c>
      <c r="G21" s="10">
        <v>1</v>
      </c>
      <c r="H21" s="10">
        <v>3</v>
      </c>
      <c r="I21" s="10"/>
      <c r="J21" s="10"/>
      <c r="K21" s="10"/>
      <c r="L21" s="10"/>
      <c r="M21" s="10">
        <v>1</v>
      </c>
      <c r="N21" s="11"/>
      <c r="O21" s="52">
        <f t="shared" si="0"/>
        <v>15</v>
      </c>
      <c r="P21" s="53">
        <f t="shared" si="1"/>
        <v>117</v>
      </c>
      <c r="Q21" s="51" t="str">
        <f t="shared" si="2"/>
        <v>III.</v>
      </c>
    </row>
    <row r="22" spans="1:17" ht="16.5" thickBot="1">
      <c r="A22" s="46" t="str">
        <f>Výsledky!B24</f>
        <v>P</v>
      </c>
      <c r="B22" s="47" t="str">
        <f>Výsledky!C24</f>
        <v>Matys</v>
      </c>
      <c r="C22" s="48" t="str">
        <f>Výsledky!D24</f>
        <v>Jiří</v>
      </c>
      <c r="D22" s="14">
        <v>1</v>
      </c>
      <c r="E22" s="8">
        <v>3</v>
      </c>
      <c r="F22" s="8">
        <v>7</v>
      </c>
      <c r="G22" s="10">
        <v>2</v>
      </c>
      <c r="H22" s="10"/>
      <c r="I22" s="10">
        <v>1</v>
      </c>
      <c r="J22" s="10"/>
      <c r="K22" s="10"/>
      <c r="L22" s="10"/>
      <c r="M22" s="10"/>
      <c r="N22" s="11"/>
      <c r="O22" s="52">
        <f t="shared" si="0"/>
        <v>14</v>
      </c>
      <c r="P22" s="53">
        <f t="shared" si="1"/>
        <v>112</v>
      </c>
      <c r="Q22" s="51" t="str">
        <f t="shared" si="2"/>
        <v>ne</v>
      </c>
    </row>
    <row r="23" spans="1:17" ht="16.5" thickBot="1">
      <c r="A23" s="46" t="str">
        <f>Výsledky!B25</f>
        <v>P</v>
      </c>
      <c r="B23" s="47" t="str">
        <f>Výsledky!C25</f>
        <v>Štrobl  st. </v>
      </c>
      <c r="C23" s="48" t="str">
        <f>Výsledky!D25</f>
        <v>Michal</v>
      </c>
      <c r="D23" s="14">
        <v>2</v>
      </c>
      <c r="E23" s="8">
        <v>4</v>
      </c>
      <c r="F23" s="8">
        <v>5</v>
      </c>
      <c r="G23" s="10">
        <v>1</v>
      </c>
      <c r="H23" s="10">
        <v>2</v>
      </c>
      <c r="I23" s="10">
        <v>1</v>
      </c>
      <c r="J23" s="10"/>
      <c r="K23" s="10"/>
      <c r="L23" s="10"/>
      <c r="M23" s="10"/>
      <c r="N23" s="11"/>
      <c r="O23" s="52">
        <f t="shared" si="0"/>
        <v>15</v>
      </c>
      <c r="P23" s="53">
        <f t="shared" si="1"/>
        <v>120</v>
      </c>
      <c r="Q23" s="51" t="str">
        <f t="shared" si="2"/>
        <v>III.</v>
      </c>
    </row>
    <row r="24" spans="1:17" ht="16.5" thickBot="1">
      <c r="A24" s="46" t="str">
        <f>Výsledky!B26</f>
        <v>P</v>
      </c>
      <c r="B24" s="47" t="str">
        <f>Výsledky!C26</f>
        <v>Štrobl  ml. </v>
      </c>
      <c r="C24" s="48" t="str">
        <f>Výsledky!D26</f>
        <v>Michal</v>
      </c>
      <c r="D24" s="14">
        <v>3</v>
      </c>
      <c r="E24" s="8">
        <v>5</v>
      </c>
      <c r="F24" s="8">
        <v>5</v>
      </c>
      <c r="G24" s="10">
        <v>1</v>
      </c>
      <c r="H24" s="10">
        <v>1</v>
      </c>
      <c r="I24" s="10"/>
      <c r="J24" s="10"/>
      <c r="K24" s="10"/>
      <c r="L24" s="10"/>
      <c r="M24" s="10"/>
      <c r="N24" s="11"/>
      <c r="O24" s="52">
        <f t="shared" si="0"/>
        <v>15</v>
      </c>
      <c r="P24" s="53">
        <f t="shared" si="1"/>
        <v>128</v>
      </c>
      <c r="Q24" s="51" t="str">
        <f t="shared" si="2"/>
        <v>II.</v>
      </c>
    </row>
    <row r="25" spans="1:17" ht="16.5" thickBot="1">
      <c r="A25" s="46" t="str">
        <f>Výsledky!B27</f>
        <v>P</v>
      </c>
      <c r="B25" s="47" t="str">
        <f>Výsledky!C27</f>
        <v>Štrobl</v>
      </c>
      <c r="C25" s="48" t="str">
        <f>Výsledky!D27</f>
        <v>Jan</v>
      </c>
      <c r="D25" s="14">
        <v>4</v>
      </c>
      <c r="E25" s="8">
        <v>2</v>
      </c>
      <c r="F25" s="8">
        <v>1</v>
      </c>
      <c r="G25" s="8">
        <v>5</v>
      </c>
      <c r="H25" s="10">
        <v>1</v>
      </c>
      <c r="I25" s="10">
        <v>2</v>
      </c>
      <c r="J25" s="10"/>
      <c r="K25" s="10"/>
      <c r="L25" s="10"/>
      <c r="M25" s="10"/>
      <c r="N25" s="11"/>
      <c r="O25" s="52">
        <f t="shared" si="0"/>
        <v>15</v>
      </c>
      <c r="P25" s="53">
        <f t="shared" si="1"/>
        <v>117</v>
      </c>
      <c r="Q25" s="51" t="str">
        <f t="shared" si="2"/>
        <v>III.</v>
      </c>
    </row>
    <row r="26" spans="1:17" ht="16.5" thickBot="1">
      <c r="A26" s="46" t="str">
        <f>Výsledky!B28</f>
        <v>P</v>
      </c>
      <c r="B26" s="47" t="str">
        <f>Výsledky!C28</f>
        <v>Mareš</v>
      </c>
      <c r="C26" s="48" t="str">
        <f>Výsledky!D28</f>
        <v>Rostislav</v>
      </c>
      <c r="D26" s="14">
        <v>2</v>
      </c>
      <c r="E26" s="8">
        <v>7</v>
      </c>
      <c r="F26" s="8">
        <v>5</v>
      </c>
      <c r="G26" s="10">
        <v>1</v>
      </c>
      <c r="H26" s="10"/>
      <c r="I26" s="10"/>
      <c r="J26" s="10"/>
      <c r="K26" s="10"/>
      <c r="L26" s="10"/>
      <c r="M26" s="10"/>
      <c r="N26" s="11"/>
      <c r="O26" s="52">
        <f t="shared" si="0"/>
        <v>15</v>
      </c>
      <c r="P26" s="53">
        <f t="shared" si="1"/>
        <v>130</v>
      </c>
      <c r="Q26" s="51" t="str">
        <f t="shared" si="2"/>
        <v>II.</v>
      </c>
    </row>
    <row r="27" spans="1:17" ht="16.5" thickBot="1">
      <c r="A27" s="46" t="str">
        <f>Výsledky!B29</f>
        <v>P</v>
      </c>
      <c r="B27" s="47" t="str">
        <f>Výsledky!C29</f>
        <v>Pakosta </v>
      </c>
      <c r="C27" s="48" t="str">
        <f>Výsledky!D29</f>
        <v>Karel</v>
      </c>
      <c r="D27" s="14">
        <v>4</v>
      </c>
      <c r="E27" s="8">
        <v>9</v>
      </c>
      <c r="F27" s="8">
        <v>2</v>
      </c>
      <c r="G27" s="10"/>
      <c r="H27" s="10"/>
      <c r="I27" s="10"/>
      <c r="J27" s="10"/>
      <c r="K27" s="10"/>
      <c r="L27" s="10"/>
      <c r="M27" s="10"/>
      <c r="N27" s="11"/>
      <c r="O27" s="52">
        <f t="shared" si="0"/>
        <v>15</v>
      </c>
      <c r="P27" s="53">
        <f t="shared" si="1"/>
        <v>137</v>
      </c>
      <c r="Q27" s="51" t="str">
        <f t="shared" si="2"/>
        <v>M</v>
      </c>
    </row>
    <row r="28" spans="1:17" ht="16.5" thickBot="1">
      <c r="A28" s="46" t="str">
        <f>Výsledky!B30</f>
        <v>P</v>
      </c>
      <c r="B28" s="47" t="str">
        <f>Výsledky!C30</f>
        <v>Dolejš</v>
      </c>
      <c r="C28" s="48" t="str">
        <f>Výsledky!D30</f>
        <v>Radim</v>
      </c>
      <c r="D28" s="14">
        <v>1</v>
      </c>
      <c r="E28" s="8">
        <v>5</v>
      </c>
      <c r="F28" s="8">
        <v>7</v>
      </c>
      <c r="G28" s="10">
        <v>1</v>
      </c>
      <c r="H28" s="10">
        <v>1</v>
      </c>
      <c r="I28" s="10"/>
      <c r="J28" s="10"/>
      <c r="K28" s="10"/>
      <c r="L28" s="10"/>
      <c r="M28" s="10"/>
      <c r="N28" s="11"/>
      <c r="O28" s="52">
        <f t="shared" si="0"/>
        <v>15</v>
      </c>
      <c r="P28" s="53">
        <f t="shared" si="1"/>
        <v>124</v>
      </c>
      <c r="Q28" s="51" t="str">
        <f t="shared" si="2"/>
        <v>III.</v>
      </c>
    </row>
    <row r="29" spans="1:17" ht="16.5" thickBot="1">
      <c r="A29" s="46" t="str">
        <f>Výsledky!B31</f>
        <v>P</v>
      </c>
      <c r="B29" s="47" t="str">
        <f>Výsledky!C31</f>
        <v>Koch   ml.</v>
      </c>
      <c r="C29" s="48" t="str">
        <f>Výsledky!D31</f>
        <v>Miroslav</v>
      </c>
      <c r="D29" s="14">
        <v>1</v>
      </c>
      <c r="E29" s="8">
        <v>0</v>
      </c>
      <c r="F29" s="8">
        <v>2</v>
      </c>
      <c r="G29" s="10"/>
      <c r="H29" s="10">
        <v>1</v>
      </c>
      <c r="I29" s="10">
        <v>3</v>
      </c>
      <c r="J29" s="10">
        <v>4</v>
      </c>
      <c r="K29" s="10"/>
      <c r="L29" s="10">
        <v>2</v>
      </c>
      <c r="M29" s="10">
        <v>2</v>
      </c>
      <c r="N29" s="11"/>
      <c r="O29" s="52">
        <f t="shared" si="0"/>
        <v>15</v>
      </c>
      <c r="P29" s="53">
        <f t="shared" si="1"/>
        <v>69</v>
      </c>
      <c r="Q29" s="51" t="str">
        <f t="shared" si="2"/>
        <v>ne</v>
      </c>
    </row>
    <row r="30" spans="1:17" ht="16.5" thickBot="1">
      <c r="A30" s="46" t="str">
        <f>Výsledky!B32</f>
        <v>R</v>
      </c>
      <c r="B30" s="47" t="str">
        <f>Výsledky!C32</f>
        <v>Získal</v>
      </c>
      <c r="C30" s="48" t="str">
        <f>Výsledky!D32</f>
        <v>Karel</v>
      </c>
      <c r="D30" s="14">
        <v>6</v>
      </c>
      <c r="E30" s="8">
        <v>5</v>
      </c>
      <c r="F30" s="8">
        <v>3</v>
      </c>
      <c r="G30" s="10">
        <v>1</v>
      </c>
      <c r="H30" s="10"/>
      <c r="I30" s="10"/>
      <c r="J30" s="10"/>
      <c r="K30" s="10"/>
      <c r="L30" s="10"/>
      <c r="M30" s="10"/>
      <c r="N30" s="11"/>
      <c r="O30" s="52">
        <f t="shared" si="0"/>
        <v>15</v>
      </c>
      <c r="P30" s="53">
        <f t="shared" si="1"/>
        <v>136</v>
      </c>
      <c r="Q30" s="51" t="str">
        <f t="shared" si="2"/>
        <v>I.</v>
      </c>
    </row>
    <row r="31" spans="1:17" ht="16.5" thickBot="1">
      <c r="A31" s="46" t="str">
        <f>Výsledky!B33</f>
        <v>P</v>
      </c>
      <c r="B31" s="47" t="str">
        <f>Výsledky!C33</f>
        <v>Plecar</v>
      </c>
      <c r="C31" s="48" t="str">
        <f>Výsledky!D33</f>
        <v>Josef</v>
      </c>
      <c r="D31" s="14">
        <v>3</v>
      </c>
      <c r="E31" s="8">
        <v>2</v>
      </c>
      <c r="F31" s="8">
        <v>0</v>
      </c>
      <c r="G31" s="10">
        <v>3</v>
      </c>
      <c r="H31" s="10">
        <v>2</v>
      </c>
      <c r="I31" s="10">
        <v>2</v>
      </c>
      <c r="J31" s="10">
        <v>1</v>
      </c>
      <c r="K31" s="10"/>
      <c r="L31" s="10">
        <v>1</v>
      </c>
      <c r="M31" s="10">
        <v>1</v>
      </c>
      <c r="N31" s="11"/>
      <c r="O31" s="52">
        <f t="shared" si="0"/>
        <v>15</v>
      </c>
      <c r="P31" s="53">
        <f t="shared" si="1"/>
        <v>98</v>
      </c>
      <c r="Q31" s="51" t="str">
        <f t="shared" si="2"/>
        <v>ne</v>
      </c>
    </row>
    <row r="32" spans="1:17" ht="16.5" thickBot="1">
      <c r="A32" s="46" t="str">
        <f>Výsledky!B34</f>
        <v>P</v>
      </c>
      <c r="B32" s="47" t="str">
        <f>Výsledky!C34</f>
        <v>Adámek</v>
      </c>
      <c r="C32" s="48" t="str">
        <f>Výsledky!D34</f>
        <v>Václav</v>
      </c>
      <c r="D32" s="14">
        <v>2</v>
      </c>
      <c r="E32" s="8">
        <v>3</v>
      </c>
      <c r="F32" s="8">
        <v>5</v>
      </c>
      <c r="G32" s="10">
        <v>2</v>
      </c>
      <c r="H32" s="10">
        <v>1</v>
      </c>
      <c r="I32" s="10"/>
      <c r="J32" s="10">
        <v>1</v>
      </c>
      <c r="K32" s="10">
        <v>1</v>
      </c>
      <c r="L32" s="10"/>
      <c r="M32" s="10"/>
      <c r="N32" s="11"/>
      <c r="O32" s="52">
        <f t="shared" si="0"/>
        <v>15</v>
      </c>
      <c r="P32" s="53">
        <f t="shared" si="1"/>
        <v>114</v>
      </c>
      <c r="Q32" s="51" t="str">
        <f t="shared" si="2"/>
        <v>ne</v>
      </c>
    </row>
    <row r="33" spans="1:17" ht="16.5" thickBot="1">
      <c r="A33" s="46" t="str">
        <f>Výsledky!B35</f>
        <v>R</v>
      </c>
      <c r="B33" s="47" t="str">
        <f>Výsledky!C35</f>
        <v>Mironiuk</v>
      </c>
      <c r="C33" s="48" t="str">
        <f>Výsledky!D35</f>
        <v>Zdeněk</v>
      </c>
      <c r="D33" s="14">
        <v>3</v>
      </c>
      <c r="E33" s="8">
        <v>5</v>
      </c>
      <c r="F33" s="8">
        <v>5</v>
      </c>
      <c r="G33" s="10">
        <v>2</v>
      </c>
      <c r="H33" s="10"/>
      <c r="I33" s="10"/>
      <c r="J33" s="10"/>
      <c r="K33" s="10"/>
      <c r="L33" s="10"/>
      <c r="M33" s="10"/>
      <c r="N33" s="11"/>
      <c r="O33" s="52">
        <f t="shared" si="0"/>
        <v>15</v>
      </c>
      <c r="P33" s="53">
        <f t="shared" si="1"/>
        <v>129</v>
      </c>
      <c r="Q33" s="51" t="str">
        <f t="shared" si="2"/>
        <v>II.</v>
      </c>
    </row>
    <row r="34" spans="1:17" ht="16.5" thickBot="1">
      <c r="A34" s="46" t="str">
        <f>Výsledky!B36</f>
        <v>P</v>
      </c>
      <c r="B34" s="47" t="str">
        <f>Výsledky!C36</f>
        <v>Nikodým</v>
      </c>
      <c r="C34" s="48" t="str">
        <f>Výsledky!D36</f>
        <v>David</v>
      </c>
      <c r="D34" s="14">
        <v>4</v>
      </c>
      <c r="E34" s="8">
        <v>2</v>
      </c>
      <c r="F34" s="8">
        <v>5</v>
      </c>
      <c r="G34" s="8">
        <v>3</v>
      </c>
      <c r="H34" s="8"/>
      <c r="I34" s="8"/>
      <c r="J34" s="8">
        <v>1</v>
      </c>
      <c r="K34" s="8"/>
      <c r="L34" s="8"/>
      <c r="M34" s="8"/>
      <c r="N34" s="9"/>
      <c r="O34" s="52">
        <f t="shared" si="0"/>
        <v>15</v>
      </c>
      <c r="P34" s="53">
        <f t="shared" si="1"/>
        <v>123</v>
      </c>
      <c r="Q34" s="51" t="str">
        <f t="shared" si="2"/>
        <v>III.</v>
      </c>
    </row>
    <row r="35" spans="1:17" ht="16.5" thickBot="1">
      <c r="A35" s="46" t="str">
        <f>Výsledky!B37</f>
        <v>P</v>
      </c>
      <c r="B35" s="47" t="str">
        <f>Výsledky!C37</f>
        <v>Čekal</v>
      </c>
      <c r="C35" s="48" t="str">
        <f>Výsledky!D37</f>
        <v>Josef</v>
      </c>
      <c r="D35" s="14">
        <v>3</v>
      </c>
      <c r="E35" s="8">
        <v>6</v>
      </c>
      <c r="F35" s="8">
        <v>6</v>
      </c>
      <c r="G35" s="8"/>
      <c r="H35" s="8"/>
      <c r="I35" s="8"/>
      <c r="J35" s="8"/>
      <c r="K35" s="8"/>
      <c r="L35" s="8"/>
      <c r="M35" s="8"/>
      <c r="N35" s="9"/>
      <c r="O35" s="52">
        <f t="shared" si="0"/>
        <v>15</v>
      </c>
      <c r="P35" s="53">
        <f t="shared" si="1"/>
        <v>132</v>
      </c>
      <c r="Q35" s="51" t="str">
        <f t="shared" si="2"/>
        <v>I.</v>
      </c>
    </row>
    <row r="36" spans="1:17" ht="16.5" thickBot="1">
      <c r="A36" s="46" t="str">
        <f>Výsledky!B38</f>
        <v>P</v>
      </c>
      <c r="B36" s="47" t="str">
        <f>Výsledky!C38</f>
        <v>Krejča</v>
      </c>
      <c r="C36" s="48" t="str">
        <f>Výsledky!D38</f>
        <v>Vladimír</v>
      </c>
      <c r="D36" s="14">
        <v>1</v>
      </c>
      <c r="E36" s="8">
        <v>3</v>
      </c>
      <c r="F36" s="8">
        <v>6</v>
      </c>
      <c r="G36" s="8">
        <v>1</v>
      </c>
      <c r="H36" s="8">
        <v>3</v>
      </c>
      <c r="I36" s="8">
        <v>1</v>
      </c>
      <c r="J36" s="8"/>
      <c r="K36" s="8"/>
      <c r="L36" s="8"/>
      <c r="M36" s="8"/>
      <c r="N36" s="9"/>
      <c r="O36" s="52">
        <f t="shared" si="0"/>
        <v>15</v>
      </c>
      <c r="P36" s="53">
        <f t="shared" si="1"/>
        <v>115</v>
      </c>
      <c r="Q36" s="51" t="str">
        <f t="shared" si="2"/>
        <v>ne</v>
      </c>
    </row>
    <row r="37" spans="1:17" ht="16.5" thickBot="1">
      <c r="A37" s="46" t="str">
        <f>Výsledky!B39</f>
        <v>P</v>
      </c>
      <c r="B37" s="47" t="str">
        <f>Výsledky!C39</f>
        <v>Martinů</v>
      </c>
      <c r="C37" s="48" t="str">
        <f>Výsledky!D39</f>
        <v>Josef</v>
      </c>
      <c r="D37" s="14">
        <v>2</v>
      </c>
      <c r="E37" s="8">
        <v>2</v>
      </c>
      <c r="F37" s="8">
        <v>2</v>
      </c>
      <c r="G37" s="8">
        <v>5</v>
      </c>
      <c r="H37" s="8">
        <v>3</v>
      </c>
      <c r="I37" s="8"/>
      <c r="J37" s="8"/>
      <c r="K37" s="8">
        <v>1</v>
      </c>
      <c r="L37" s="8"/>
      <c r="M37" s="8"/>
      <c r="N37" s="9"/>
      <c r="O37" s="52">
        <f t="shared" si="0"/>
        <v>15</v>
      </c>
      <c r="P37" s="53">
        <f t="shared" si="1"/>
        <v>110</v>
      </c>
      <c r="Q37" s="51" t="str">
        <f t="shared" si="2"/>
        <v>ne</v>
      </c>
    </row>
    <row r="38" spans="1:17" ht="16.5" thickBot="1">
      <c r="A38" s="46" t="str">
        <f>Výsledky!B40</f>
        <v>P</v>
      </c>
      <c r="B38" s="47" t="str">
        <f>Výsledky!C40</f>
        <v>Javůrek</v>
      </c>
      <c r="C38" s="48" t="str">
        <f>Výsledky!D40</f>
        <v>Zdeněk</v>
      </c>
      <c r="D38" s="14">
        <v>2</v>
      </c>
      <c r="E38" s="8">
        <v>5</v>
      </c>
      <c r="F38" s="8">
        <v>1</v>
      </c>
      <c r="G38" s="8"/>
      <c r="H38" s="8">
        <v>1</v>
      </c>
      <c r="I38" s="8">
        <v>1</v>
      </c>
      <c r="J38" s="8">
        <v>1</v>
      </c>
      <c r="K38" s="8"/>
      <c r="L38" s="8">
        <v>1</v>
      </c>
      <c r="M38" s="8"/>
      <c r="N38" s="9">
        <v>3</v>
      </c>
      <c r="O38" s="52">
        <f t="shared" si="0"/>
        <v>15</v>
      </c>
      <c r="P38" s="53">
        <f t="shared" si="1"/>
        <v>90</v>
      </c>
      <c r="Q38" s="51" t="str">
        <f t="shared" si="2"/>
        <v>ne</v>
      </c>
    </row>
    <row r="39" spans="1:17" ht="16.5" thickBot="1">
      <c r="A39" s="46" t="str">
        <f>Výsledky!B41</f>
        <v>R</v>
      </c>
      <c r="B39" s="47" t="str">
        <f>Výsledky!C41</f>
        <v>Koch  st.</v>
      </c>
      <c r="C39" s="48" t="str">
        <f>Výsledky!D41</f>
        <v>Miroslav  </v>
      </c>
      <c r="D39" s="14">
        <v>5</v>
      </c>
      <c r="E39" s="8">
        <v>6</v>
      </c>
      <c r="F39" s="8">
        <v>1</v>
      </c>
      <c r="G39" s="8">
        <v>1</v>
      </c>
      <c r="H39" s="8">
        <v>1</v>
      </c>
      <c r="I39" s="8"/>
      <c r="J39" s="8"/>
      <c r="K39" s="8">
        <v>1</v>
      </c>
      <c r="L39" s="8"/>
      <c r="M39" s="8"/>
      <c r="N39" s="9"/>
      <c r="O39" s="52">
        <f t="shared" si="0"/>
        <v>15</v>
      </c>
      <c r="P39" s="53">
        <f t="shared" si="1"/>
        <v>128</v>
      </c>
      <c r="Q39" s="51" t="str">
        <f t="shared" si="2"/>
        <v>II.</v>
      </c>
    </row>
    <row r="40" spans="1:17" ht="16.5" thickBot="1">
      <c r="A40" s="46" t="str">
        <f>Výsledky!B42</f>
        <v>R</v>
      </c>
      <c r="B40" s="47" t="str">
        <f>Výsledky!C42</f>
        <v>Hazbuka</v>
      </c>
      <c r="C40" s="48" t="str">
        <f>Výsledky!D42</f>
        <v>Radoslav</v>
      </c>
      <c r="D40" s="14">
        <v>4</v>
      </c>
      <c r="E40" s="8">
        <v>2</v>
      </c>
      <c r="F40" s="8">
        <v>5</v>
      </c>
      <c r="G40" s="10">
        <v>3</v>
      </c>
      <c r="H40" s="10">
        <v>1</v>
      </c>
      <c r="I40" s="10"/>
      <c r="J40" s="10"/>
      <c r="K40" s="10"/>
      <c r="L40" s="10"/>
      <c r="M40" s="10"/>
      <c r="N40" s="11"/>
      <c r="O40" s="52">
        <f t="shared" si="0"/>
        <v>15</v>
      </c>
      <c r="P40" s="53">
        <f t="shared" si="1"/>
        <v>125</v>
      </c>
      <c r="Q40" s="51" t="str">
        <f t="shared" si="2"/>
        <v>II.</v>
      </c>
    </row>
    <row r="41" spans="1:17" ht="16.5" thickBot="1">
      <c r="A41" s="46" t="str">
        <f>Výsledky!B43</f>
        <v>R</v>
      </c>
      <c r="B41" s="47" t="str">
        <f>Výsledky!C43</f>
        <v>Červenka </v>
      </c>
      <c r="C41" s="48" t="str">
        <f>Výsledky!D43</f>
        <v>Pavel</v>
      </c>
      <c r="D41" s="14">
        <v>4</v>
      </c>
      <c r="E41" s="8">
        <v>6</v>
      </c>
      <c r="F41" s="8">
        <v>4</v>
      </c>
      <c r="G41" s="10">
        <v>1</v>
      </c>
      <c r="H41" s="10"/>
      <c r="I41" s="10"/>
      <c r="J41" s="10"/>
      <c r="K41" s="10"/>
      <c r="L41" s="10"/>
      <c r="M41" s="10"/>
      <c r="N41" s="11"/>
      <c r="O41" s="52">
        <f t="shared" si="0"/>
        <v>15</v>
      </c>
      <c r="P41" s="53">
        <f t="shared" si="1"/>
        <v>133</v>
      </c>
      <c r="Q41" s="51" t="str">
        <f t="shared" si="2"/>
        <v>I.</v>
      </c>
    </row>
    <row r="42" spans="1:17" ht="16.5" thickBot="1">
      <c r="A42" s="46" t="str">
        <f>Výsledky!B44</f>
        <v>R</v>
      </c>
      <c r="B42" s="47" t="str">
        <f>Výsledky!C44</f>
        <v>Jílek </v>
      </c>
      <c r="C42" s="48" t="str">
        <f>Výsledky!D44</f>
        <v>Milan</v>
      </c>
      <c r="D42" s="14"/>
      <c r="E42" s="8">
        <v>2</v>
      </c>
      <c r="F42" s="8">
        <v>1</v>
      </c>
      <c r="G42" s="10">
        <v>5</v>
      </c>
      <c r="H42" s="10">
        <v>4</v>
      </c>
      <c r="I42" s="10">
        <v>2</v>
      </c>
      <c r="J42" s="10"/>
      <c r="K42" s="10"/>
      <c r="L42" s="10"/>
      <c r="M42" s="10">
        <v>1</v>
      </c>
      <c r="N42" s="11"/>
      <c r="O42" s="52">
        <f aca="true" t="shared" si="3" ref="O42:O47">SUM(D42:N42)</f>
        <v>15</v>
      </c>
      <c r="P42" s="53">
        <f aca="true" t="shared" si="4" ref="P42:P47">D42*10+E42*9+F42*8+G42*7+H42*6+I42*5+J42*4+K42*3+L42*2+M42*1+N42*0</f>
        <v>96</v>
      </c>
      <c r="Q42" s="51" t="str">
        <f aca="true" t="shared" si="5" ref="Q42:Q49">IF(P42&gt;=137,"M",IF(P42&gt;=131,"I.",IF(P42&gt;=125,"II.",IF(P42&gt;=116,"III.","ne"))))</f>
        <v>ne</v>
      </c>
    </row>
    <row r="43" spans="1:17" ht="16.5" thickBot="1">
      <c r="A43" s="46" t="str">
        <f>Výsledky!B45</f>
        <v>R</v>
      </c>
      <c r="B43" s="47" t="str">
        <f>Výsledky!C45</f>
        <v>Brejžek</v>
      </c>
      <c r="C43" s="48" t="str">
        <f>Výsledky!D45</f>
        <v>Vojtěch</v>
      </c>
      <c r="D43" s="14">
        <v>4</v>
      </c>
      <c r="E43" s="8">
        <v>4</v>
      </c>
      <c r="F43" s="8">
        <v>2</v>
      </c>
      <c r="G43" s="10">
        <v>3</v>
      </c>
      <c r="H43" s="10">
        <v>2</v>
      </c>
      <c r="I43" s="10"/>
      <c r="J43" s="10"/>
      <c r="K43" s="10"/>
      <c r="L43" s="10"/>
      <c r="M43" s="10"/>
      <c r="N43" s="11"/>
      <c r="O43" s="52">
        <f t="shared" si="3"/>
        <v>15</v>
      </c>
      <c r="P43" s="53">
        <f t="shared" si="4"/>
        <v>125</v>
      </c>
      <c r="Q43" s="51" t="str">
        <f t="shared" si="5"/>
        <v>II.</v>
      </c>
    </row>
    <row r="44" spans="1:17" ht="16.5" thickBot="1">
      <c r="A44" s="46" t="str">
        <f>Výsledky!B46</f>
        <v>R</v>
      </c>
      <c r="B44" s="47" t="str">
        <f>Výsledky!C46</f>
        <v>Švihálek </v>
      </c>
      <c r="C44" s="48" t="str">
        <f>Výsledky!D46</f>
        <v>Jiří</v>
      </c>
      <c r="D44" s="14">
        <v>3</v>
      </c>
      <c r="E44" s="8">
        <v>2</v>
      </c>
      <c r="F44" s="8">
        <v>3</v>
      </c>
      <c r="G44" s="10">
        <v>4</v>
      </c>
      <c r="H44" s="10">
        <v>3</v>
      </c>
      <c r="I44" s="10"/>
      <c r="J44" s="10"/>
      <c r="K44" s="10"/>
      <c r="L44" s="10"/>
      <c r="M44" s="10"/>
      <c r="N44" s="11"/>
      <c r="O44" s="52">
        <f t="shared" si="3"/>
        <v>15</v>
      </c>
      <c r="P44" s="53">
        <f t="shared" si="4"/>
        <v>118</v>
      </c>
      <c r="Q44" s="51" t="str">
        <f t="shared" si="5"/>
        <v>III.</v>
      </c>
    </row>
    <row r="45" spans="1:17" ht="16.5" thickBot="1">
      <c r="A45" s="46" t="str">
        <f>Výsledky!B47</f>
        <v>R</v>
      </c>
      <c r="B45" s="47" t="str">
        <f>Výsledky!C47</f>
        <v>Jelínek </v>
      </c>
      <c r="C45" s="48" t="str">
        <f>Výsledky!D47</f>
        <v>Antonín</v>
      </c>
      <c r="D45" s="14">
        <v>3</v>
      </c>
      <c r="E45" s="8">
        <v>2</v>
      </c>
      <c r="F45" s="8">
        <v>5</v>
      </c>
      <c r="G45" s="10">
        <v>3</v>
      </c>
      <c r="H45" s="10">
        <v>1</v>
      </c>
      <c r="I45" s="10">
        <v>1</v>
      </c>
      <c r="J45" s="10"/>
      <c r="K45" s="10"/>
      <c r="L45" s="10"/>
      <c r="M45" s="10"/>
      <c r="N45" s="11"/>
      <c r="O45" s="52">
        <f t="shared" si="3"/>
        <v>15</v>
      </c>
      <c r="P45" s="53">
        <f t="shared" si="4"/>
        <v>120</v>
      </c>
      <c r="Q45" s="51" t="str">
        <f t="shared" si="5"/>
        <v>III.</v>
      </c>
    </row>
    <row r="46" spans="1:17" ht="16.5" thickBot="1">
      <c r="A46" s="46" t="str">
        <f>Výsledky!B48</f>
        <v>R</v>
      </c>
      <c r="B46" s="47" t="str">
        <f>Výsledky!C48</f>
        <v>Matys</v>
      </c>
      <c r="C46" s="48" t="str">
        <f>Výsledky!D48</f>
        <v>Jiří</v>
      </c>
      <c r="D46" s="14">
        <v>6</v>
      </c>
      <c r="E46" s="8">
        <v>3</v>
      </c>
      <c r="F46" s="8">
        <v>3</v>
      </c>
      <c r="G46" s="10">
        <v>2</v>
      </c>
      <c r="H46" s="10"/>
      <c r="I46" s="10">
        <v>1</v>
      </c>
      <c r="J46" s="10"/>
      <c r="K46" s="10"/>
      <c r="L46" s="10"/>
      <c r="M46" s="10"/>
      <c r="N46" s="11"/>
      <c r="O46" s="52">
        <f t="shared" si="3"/>
        <v>15</v>
      </c>
      <c r="P46" s="53">
        <f t="shared" si="4"/>
        <v>130</v>
      </c>
      <c r="Q46" s="51" t="str">
        <f t="shared" si="5"/>
        <v>II.</v>
      </c>
    </row>
    <row r="47" spans="1:17" ht="16.5" thickBot="1">
      <c r="A47" s="46" t="str">
        <f>Výsledky!B49</f>
        <v>R</v>
      </c>
      <c r="B47" s="47" t="str">
        <f>Výsledky!C49</f>
        <v>Plecar</v>
      </c>
      <c r="C47" s="48" t="str">
        <f>Výsledky!D49</f>
        <v>Josef</v>
      </c>
      <c r="D47" s="14">
        <v>1</v>
      </c>
      <c r="E47" s="8">
        <v>2</v>
      </c>
      <c r="F47" s="8">
        <v>3</v>
      </c>
      <c r="G47" s="10"/>
      <c r="H47" s="10">
        <v>2</v>
      </c>
      <c r="I47" s="10">
        <v>4</v>
      </c>
      <c r="J47" s="10">
        <v>1</v>
      </c>
      <c r="K47" s="10">
        <v>1</v>
      </c>
      <c r="L47" s="10"/>
      <c r="M47" s="10">
        <v>1</v>
      </c>
      <c r="N47" s="11"/>
      <c r="O47" s="52">
        <f t="shared" si="3"/>
        <v>15</v>
      </c>
      <c r="P47" s="53">
        <f t="shared" si="4"/>
        <v>92</v>
      </c>
      <c r="Q47" s="51" t="str">
        <f t="shared" si="5"/>
        <v>ne</v>
      </c>
    </row>
    <row r="48" spans="1:17" ht="16.5" thickBot="1">
      <c r="A48" s="46" t="str">
        <f>Výsledky!B50</f>
        <v>R</v>
      </c>
      <c r="B48" s="47" t="str">
        <f>Výsledky!C50</f>
        <v>Mareš</v>
      </c>
      <c r="C48" s="48" t="str">
        <f>Výsledky!D50</f>
        <v>Rostislav</v>
      </c>
      <c r="D48" s="14">
        <v>6</v>
      </c>
      <c r="E48" s="8">
        <v>6</v>
      </c>
      <c r="F48" s="8">
        <v>2</v>
      </c>
      <c r="G48" s="10">
        <v>1</v>
      </c>
      <c r="H48" s="10"/>
      <c r="I48" s="10"/>
      <c r="J48" s="10"/>
      <c r="K48" s="10"/>
      <c r="L48" s="10"/>
      <c r="M48" s="10"/>
      <c r="N48" s="11"/>
      <c r="O48" s="52">
        <f>SUM(D48:N48)</f>
        <v>15</v>
      </c>
      <c r="P48" s="53">
        <f>D48*10+E48*9+F48*8+G48*7+H48*6+I48*5+J48*4+K48*3+L48*2+M48*1+N48*0</f>
        <v>137</v>
      </c>
      <c r="Q48" s="51" t="str">
        <f t="shared" si="5"/>
        <v>M</v>
      </c>
    </row>
    <row r="49" spans="1:17" ht="15.75">
      <c r="A49" s="46" t="str">
        <f>Výsledky!B51</f>
        <v>R</v>
      </c>
      <c r="B49" s="47" t="str">
        <f>Výsledky!C51</f>
        <v>Janovský </v>
      </c>
      <c r="C49" s="48" t="str">
        <f>Výsledky!D51</f>
        <v>Jiří</v>
      </c>
      <c r="D49" s="14"/>
      <c r="E49" s="8">
        <v>1</v>
      </c>
      <c r="F49" s="8">
        <v>3</v>
      </c>
      <c r="G49" s="10"/>
      <c r="H49" s="10">
        <v>1</v>
      </c>
      <c r="I49" s="10">
        <v>2</v>
      </c>
      <c r="J49" s="10"/>
      <c r="K49" s="10">
        <v>1</v>
      </c>
      <c r="L49" s="10">
        <v>2</v>
      </c>
      <c r="M49" s="10">
        <v>3</v>
      </c>
      <c r="N49" s="11">
        <v>2</v>
      </c>
      <c r="O49" s="52">
        <f>SUM(D49:N49)</f>
        <v>15</v>
      </c>
      <c r="P49" s="53">
        <f>D49*10+E49*9+F49*8+G49*7+H49*6+I49*5+J49*4+K49*3+L49*2+M49*1+N49*0</f>
        <v>59</v>
      </c>
      <c r="Q49" s="51" t="str">
        <f t="shared" si="5"/>
        <v>ne</v>
      </c>
    </row>
  </sheetData>
  <sheetProtection/>
  <mergeCells count="1">
    <mergeCell ref="B1:N1"/>
  </mergeCells>
  <conditionalFormatting sqref="A4:A49">
    <cfRule type="cellIs" priority="2" dxfId="1" operator="equal" stopIfTrue="1">
      <formula>"R"</formula>
    </cfRule>
  </conditionalFormatting>
  <conditionalFormatting sqref="O4:O49">
    <cfRule type="cellIs" priority="1" dxfId="14" operator="notEqual" stopIfTrue="1">
      <formula>10</formula>
    </cfRule>
  </conditionalFormatting>
  <printOptions/>
  <pageMargins left="0.31496062992125984" right="0.1968503937007874" top="0.2362204724409449" bottom="0.2362204724409449" header="0.15748031496062992" footer="0.1574803149606299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3">
      <pane ySplit="585" topLeftCell="A13" activePane="bottomLeft" state="split"/>
      <selection pane="topLeft" activeCell="D26" sqref="D26"/>
      <selection pane="bottomLeft" activeCell="R22" sqref="R22"/>
    </sheetView>
  </sheetViews>
  <sheetFormatPr defaultColWidth="9.00390625" defaultRowHeight="12.75"/>
  <cols>
    <col min="1" max="1" width="4.625" style="29" customWidth="1"/>
    <col min="2" max="2" width="19.625" style="30" customWidth="1"/>
    <col min="3" max="3" width="16.375" style="30" customWidth="1"/>
    <col min="4" max="5" width="4.25390625" style="31" customWidth="1"/>
    <col min="6" max="6" width="4.125" style="31" customWidth="1"/>
    <col min="7" max="13" width="4.25390625" style="30" customWidth="1"/>
    <col min="14" max="14" width="7.75390625" style="30" customWidth="1"/>
    <col min="15" max="15" width="8.375" style="30" customWidth="1"/>
    <col min="16" max="16" width="7.00390625" style="30" customWidth="1"/>
    <col min="17" max="17" width="8.375" style="29" customWidth="1"/>
    <col min="18" max="18" width="9.125" style="30" customWidth="1"/>
    <col min="19" max="19" width="11.375" style="30" bestFit="1" customWidth="1"/>
    <col min="20" max="16384" width="9.125" style="30" customWidth="1"/>
  </cols>
  <sheetData>
    <row r="1" spans="2:13" ht="15.75">
      <c r="B1" s="139" t="s">
        <v>57</v>
      </c>
      <c r="C1" s="139"/>
      <c r="D1" s="139"/>
      <c r="E1" s="139"/>
      <c r="F1" s="139"/>
      <c r="G1" s="140"/>
      <c r="H1" s="140"/>
      <c r="I1" s="140"/>
      <c r="J1" s="140"/>
      <c r="K1" s="140"/>
      <c r="L1" s="140"/>
      <c r="M1" s="140"/>
    </row>
    <row r="2" spans="2:15" ht="13.5" thickBot="1">
      <c r="B2" s="30" t="s">
        <v>93</v>
      </c>
      <c r="O2" s="30">
        <f>COUNTIF(O4:O42,"=0")</f>
        <v>0</v>
      </c>
    </row>
    <row r="3" spans="2:17" ht="16.5" thickBot="1">
      <c r="B3" s="32"/>
      <c r="C3" s="32"/>
      <c r="D3" s="33">
        <v>12</v>
      </c>
      <c r="E3" s="34">
        <v>10</v>
      </c>
      <c r="F3" s="35">
        <v>8</v>
      </c>
      <c r="G3" s="36">
        <v>10</v>
      </c>
      <c r="H3" s="37">
        <v>9</v>
      </c>
      <c r="I3" s="37">
        <v>8</v>
      </c>
      <c r="J3" s="37">
        <v>7</v>
      </c>
      <c r="K3" s="37">
        <v>6</v>
      </c>
      <c r="L3" s="37">
        <v>5</v>
      </c>
      <c r="M3" s="38">
        <v>0</v>
      </c>
      <c r="N3" s="39" t="s">
        <v>24</v>
      </c>
      <c r="O3" s="40" t="s">
        <v>22</v>
      </c>
      <c r="P3" s="40" t="s">
        <v>27</v>
      </c>
      <c r="Q3" s="41" t="s">
        <v>26</v>
      </c>
    </row>
    <row r="4" spans="1:19" ht="16.5" thickBot="1">
      <c r="A4" s="42" t="str">
        <f>Výsledky!B6</f>
        <v>P</v>
      </c>
      <c r="B4" s="43" t="str">
        <f>Výsledky!C6</f>
        <v>Fuksa</v>
      </c>
      <c r="C4" s="44" t="str">
        <f>Výsledky!D6</f>
        <v>Viktor</v>
      </c>
      <c r="D4" s="18">
        <v>3</v>
      </c>
      <c r="E4" s="21">
        <v>7</v>
      </c>
      <c r="F4" s="23"/>
      <c r="G4" s="18"/>
      <c r="H4" s="19"/>
      <c r="I4" s="19"/>
      <c r="J4" s="19"/>
      <c r="K4" s="19"/>
      <c r="L4" s="19">
        <v>1</v>
      </c>
      <c r="M4" s="25">
        <v>4</v>
      </c>
      <c r="N4" s="101">
        <f>SUM(D4:M4)</f>
        <v>15</v>
      </c>
      <c r="O4" s="99">
        <f aca="true" t="shared" si="0" ref="O4:O41">(D4*12+E4*10+F4*8+G4*10+H4*9+I4*8+J4*7+K4*6+L4*5+M4*0)</f>
        <v>111</v>
      </c>
      <c r="P4" s="97" t="str">
        <f>IF(O4&gt;=156,"M",IF(O4&gt;=137,"I.",IF(O4&gt;=118,"II.",IF(O4&gt;=98,"III.","ne"))))</f>
        <v>III.</v>
      </c>
      <c r="Q4" s="45" t="s">
        <v>100</v>
      </c>
      <c r="R4" s="30">
        <v>137</v>
      </c>
      <c r="S4" s="30">
        <v>156</v>
      </c>
    </row>
    <row r="5" spans="1:19" ht="16.5" thickBot="1">
      <c r="A5" s="46" t="str">
        <f>Výsledky!B7</f>
        <v>P</v>
      </c>
      <c r="B5" s="47" t="str">
        <f>Výsledky!C7</f>
        <v>Herceg</v>
      </c>
      <c r="C5" s="48" t="str">
        <f>Výsledky!D7</f>
        <v>Bohumil</v>
      </c>
      <c r="D5" s="16"/>
      <c r="E5" s="22"/>
      <c r="F5" s="24"/>
      <c r="G5" s="16"/>
      <c r="H5" s="17">
        <v>4</v>
      </c>
      <c r="I5" s="17">
        <v>5</v>
      </c>
      <c r="J5" s="17">
        <v>4</v>
      </c>
      <c r="K5" s="17">
        <v>2</v>
      </c>
      <c r="L5" s="17"/>
      <c r="M5" s="26"/>
      <c r="N5" s="100">
        <f aca="true" t="shared" si="1" ref="N5:N41">SUM(D5:M5)</f>
        <v>15</v>
      </c>
      <c r="O5" s="99">
        <f t="shared" si="0"/>
        <v>116</v>
      </c>
      <c r="P5" s="97" t="str">
        <f aca="true" t="shared" si="2" ref="P5:P41">IF(O5&gt;=156,"M",IF(O5&gt;=137,"I.",IF(O5&gt;=118,"II.",IF(O5&gt;=98,"III.","ne"))))</f>
        <v>III.</v>
      </c>
      <c r="Q5" s="45" t="s">
        <v>101</v>
      </c>
      <c r="R5" s="30">
        <v>131</v>
      </c>
      <c r="S5" s="30">
        <v>137</v>
      </c>
    </row>
    <row r="6" spans="1:19" ht="16.5" thickBot="1">
      <c r="A6" s="46" t="str">
        <f>Výsledky!B8</f>
        <v>P</v>
      </c>
      <c r="B6" s="47" t="str">
        <f>Výsledky!C8</f>
        <v>Koch  st.</v>
      </c>
      <c r="C6" s="48" t="str">
        <f>Výsledky!D8</f>
        <v>Miroslav</v>
      </c>
      <c r="D6" s="16"/>
      <c r="E6" s="22">
        <v>8</v>
      </c>
      <c r="F6" s="24">
        <v>1</v>
      </c>
      <c r="G6" s="16"/>
      <c r="H6" s="17"/>
      <c r="I6" s="17"/>
      <c r="J6" s="20">
        <v>1</v>
      </c>
      <c r="K6" s="20">
        <v>3</v>
      </c>
      <c r="L6" s="20">
        <v>1</v>
      </c>
      <c r="M6" s="27">
        <v>1</v>
      </c>
      <c r="N6" s="100">
        <f t="shared" si="1"/>
        <v>15</v>
      </c>
      <c r="O6" s="99">
        <f t="shared" si="0"/>
        <v>118</v>
      </c>
      <c r="P6" s="97" t="str">
        <f t="shared" si="2"/>
        <v>II.</v>
      </c>
      <c r="Q6" s="45" t="s">
        <v>102</v>
      </c>
      <c r="R6" s="30">
        <v>125</v>
      </c>
      <c r="S6" s="30">
        <v>118</v>
      </c>
    </row>
    <row r="7" spans="1:19" ht="16.5" thickBot="1">
      <c r="A7" s="46" t="str">
        <f>Výsledky!B9</f>
        <v>P</v>
      </c>
      <c r="B7" s="47" t="str">
        <f>Výsledky!C9</f>
        <v>Janovský </v>
      </c>
      <c r="C7" s="48" t="str">
        <f>Výsledky!D9</f>
        <v>Jiří</v>
      </c>
      <c r="D7" s="16">
        <v>1</v>
      </c>
      <c r="E7" s="22"/>
      <c r="F7" s="24"/>
      <c r="G7" s="16"/>
      <c r="H7" s="17">
        <v>1</v>
      </c>
      <c r="I7" s="17">
        <v>4</v>
      </c>
      <c r="J7" s="20">
        <v>4</v>
      </c>
      <c r="K7" s="20">
        <v>2</v>
      </c>
      <c r="L7" s="20">
        <v>1</v>
      </c>
      <c r="M7" s="27">
        <v>2</v>
      </c>
      <c r="N7" s="100">
        <f t="shared" si="1"/>
        <v>15</v>
      </c>
      <c r="O7" s="99">
        <f t="shared" si="0"/>
        <v>98</v>
      </c>
      <c r="P7" s="97" t="str">
        <f t="shared" si="2"/>
        <v>III.</v>
      </c>
      <c r="Q7" s="45" t="s">
        <v>103</v>
      </c>
      <c r="R7" s="30">
        <v>116</v>
      </c>
      <c r="S7" s="30">
        <v>98</v>
      </c>
    </row>
    <row r="8" spans="1:16" ht="16.5" thickBot="1">
      <c r="A8" s="46" t="str">
        <f>Výsledky!B10</f>
        <v>P</v>
      </c>
      <c r="B8" s="47" t="str">
        <f>Výsledky!C10</f>
        <v>Hazbuka</v>
      </c>
      <c r="C8" s="48" t="str">
        <f>Výsledky!D10</f>
        <v>Radoslav</v>
      </c>
      <c r="D8" s="16">
        <v>5</v>
      </c>
      <c r="E8" s="22">
        <v>7</v>
      </c>
      <c r="F8" s="24">
        <v>2</v>
      </c>
      <c r="G8" s="28"/>
      <c r="H8" s="20"/>
      <c r="I8" s="20"/>
      <c r="J8" s="20"/>
      <c r="K8" s="20"/>
      <c r="L8" s="20"/>
      <c r="M8" s="27">
        <v>1</v>
      </c>
      <c r="N8" s="100">
        <f t="shared" si="1"/>
        <v>15</v>
      </c>
      <c r="O8" s="99">
        <f t="shared" si="0"/>
        <v>146</v>
      </c>
      <c r="P8" s="97" t="str">
        <f t="shared" si="2"/>
        <v>I.</v>
      </c>
    </row>
    <row r="9" spans="1:16" ht="16.5" thickBot="1">
      <c r="A9" s="46" t="str">
        <f>Výsledky!B11</f>
        <v>P</v>
      </c>
      <c r="B9" s="47" t="str">
        <f>Výsledky!C11</f>
        <v>Fiala</v>
      </c>
      <c r="C9" s="48" t="str">
        <f>Výsledky!D11</f>
        <v>Miroslav</v>
      </c>
      <c r="D9" s="16">
        <v>0</v>
      </c>
      <c r="E9" s="22"/>
      <c r="F9" s="24"/>
      <c r="G9" s="16">
        <v>2</v>
      </c>
      <c r="H9" s="17">
        <v>6</v>
      </c>
      <c r="I9" s="17">
        <v>5</v>
      </c>
      <c r="J9" s="20">
        <v>1</v>
      </c>
      <c r="K9" s="20"/>
      <c r="L9" s="20"/>
      <c r="M9" s="27">
        <v>1</v>
      </c>
      <c r="N9" s="100">
        <f t="shared" si="1"/>
        <v>15</v>
      </c>
      <c r="O9" s="99">
        <f t="shared" si="0"/>
        <v>121</v>
      </c>
      <c r="P9" s="97" t="str">
        <f t="shared" si="2"/>
        <v>II.</v>
      </c>
    </row>
    <row r="10" spans="1:16" ht="16.5" thickBot="1">
      <c r="A10" s="46" t="str">
        <f>Výsledky!B12</f>
        <v>P</v>
      </c>
      <c r="B10" s="47" t="str">
        <f>Výsledky!C12</f>
        <v>Červenka </v>
      </c>
      <c r="C10" s="48" t="str">
        <f>Výsledky!D12</f>
        <v>Pavel</v>
      </c>
      <c r="D10" s="16">
        <v>4</v>
      </c>
      <c r="E10" s="22">
        <v>4</v>
      </c>
      <c r="F10" s="24">
        <v>6</v>
      </c>
      <c r="G10" s="16"/>
      <c r="H10" s="17"/>
      <c r="I10" s="17"/>
      <c r="J10" s="17"/>
      <c r="K10" s="17"/>
      <c r="L10" s="17"/>
      <c r="M10" s="26">
        <v>1</v>
      </c>
      <c r="N10" s="100">
        <f t="shared" si="1"/>
        <v>15</v>
      </c>
      <c r="O10" s="99">
        <f t="shared" si="0"/>
        <v>136</v>
      </c>
      <c r="P10" s="97" t="str">
        <f t="shared" si="2"/>
        <v>II.</v>
      </c>
    </row>
    <row r="11" spans="1:19" ht="16.5" thickBot="1">
      <c r="A11" s="46" t="str">
        <f>Výsledky!B13</f>
        <v>P</v>
      </c>
      <c r="B11" s="47" t="str">
        <f>Výsledky!C13</f>
        <v>Jílek </v>
      </c>
      <c r="C11" s="48" t="str">
        <f>Výsledky!D13</f>
        <v>Milan</v>
      </c>
      <c r="D11" s="16"/>
      <c r="E11" s="22"/>
      <c r="F11" s="24"/>
      <c r="G11" s="16">
        <v>1</v>
      </c>
      <c r="H11" s="17">
        <v>3</v>
      </c>
      <c r="I11" s="17">
        <v>1</v>
      </c>
      <c r="J11" s="17">
        <v>5</v>
      </c>
      <c r="K11" s="17">
        <v>2</v>
      </c>
      <c r="L11" s="17">
        <v>2</v>
      </c>
      <c r="M11" s="26">
        <v>1</v>
      </c>
      <c r="N11" s="100">
        <f t="shared" si="1"/>
        <v>15</v>
      </c>
      <c r="O11" s="99">
        <f t="shared" si="0"/>
        <v>102</v>
      </c>
      <c r="P11" s="97" t="str">
        <f t="shared" si="2"/>
        <v>III.</v>
      </c>
      <c r="S11" s="98"/>
    </row>
    <row r="12" spans="1:16" ht="16.5" thickBot="1">
      <c r="A12" s="46" t="str">
        <f>Výsledky!B14</f>
        <v>P</v>
      </c>
      <c r="B12" s="47" t="str">
        <f>Výsledky!C14</f>
        <v>Vejslík</v>
      </c>
      <c r="C12" s="48" t="str">
        <f>Výsledky!D14</f>
        <v>Vladimír</v>
      </c>
      <c r="D12" s="16">
        <v>4</v>
      </c>
      <c r="E12" s="22">
        <v>5</v>
      </c>
      <c r="F12" s="24">
        <v>3</v>
      </c>
      <c r="G12" s="16"/>
      <c r="H12" s="17"/>
      <c r="I12" s="17"/>
      <c r="J12" s="17"/>
      <c r="K12" s="17"/>
      <c r="L12" s="17">
        <v>2</v>
      </c>
      <c r="M12" s="26">
        <v>1</v>
      </c>
      <c r="N12" s="100">
        <f t="shared" si="1"/>
        <v>15</v>
      </c>
      <c r="O12" s="99">
        <f t="shared" si="0"/>
        <v>132</v>
      </c>
      <c r="P12" s="97" t="str">
        <f t="shared" si="2"/>
        <v>II.</v>
      </c>
    </row>
    <row r="13" spans="1:18" ht="16.5" thickBot="1">
      <c r="A13" s="46" t="str">
        <f>Výsledky!B15</f>
        <v>P</v>
      </c>
      <c r="B13" s="47" t="str">
        <f>Výsledky!C15</f>
        <v>Vozdecký</v>
      </c>
      <c r="C13" s="48" t="str">
        <f>Výsledky!D15</f>
        <v>Václav</v>
      </c>
      <c r="D13" s="16">
        <v>2</v>
      </c>
      <c r="E13" s="22">
        <v>1</v>
      </c>
      <c r="F13" s="24">
        <v>5</v>
      </c>
      <c r="G13" s="16"/>
      <c r="H13" s="17">
        <v>1</v>
      </c>
      <c r="I13" s="17"/>
      <c r="J13" s="17"/>
      <c r="K13" s="17">
        <v>2</v>
      </c>
      <c r="L13" s="17"/>
      <c r="M13" s="26">
        <v>4</v>
      </c>
      <c r="N13" s="100">
        <f t="shared" si="1"/>
        <v>15</v>
      </c>
      <c r="O13" s="99">
        <f t="shared" si="0"/>
        <v>95</v>
      </c>
      <c r="P13" s="97" t="str">
        <f t="shared" si="2"/>
        <v>ne</v>
      </c>
      <c r="R13" s="30" t="s">
        <v>10</v>
      </c>
    </row>
    <row r="14" spans="1:18" ht="16.5" thickBot="1">
      <c r="A14" s="46" t="str">
        <f>Výsledky!B16</f>
        <v>P</v>
      </c>
      <c r="B14" s="47" t="str">
        <f>Výsledky!C16</f>
        <v>Kostříž</v>
      </c>
      <c r="C14" s="48" t="str">
        <f>Výsledky!D16</f>
        <v>Jaroslav</v>
      </c>
      <c r="D14" s="16">
        <v>1</v>
      </c>
      <c r="E14" s="22">
        <v>1</v>
      </c>
      <c r="F14" s="24">
        <v>2</v>
      </c>
      <c r="G14" s="16"/>
      <c r="H14" s="17"/>
      <c r="I14" s="17"/>
      <c r="J14" s="17">
        <v>1</v>
      </c>
      <c r="K14" s="17">
        <v>3</v>
      </c>
      <c r="L14" s="17">
        <v>3</v>
      </c>
      <c r="M14" s="26">
        <v>4</v>
      </c>
      <c r="N14" s="100">
        <f t="shared" si="1"/>
        <v>15</v>
      </c>
      <c r="O14" s="99">
        <f t="shared" si="0"/>
        <v>78</v>
      </c>
      <c r="P14" s="97" t="str">
        <f t="shared" si="2"/>
        <v>ne</v>
      </c>
      <c r="R14" s="89"/>
    </row>
    <row r="15" spans="1:16" ht="16.5" thickBot="1">
      <c r="A15" s="46" t="str">
        <f>Výsledky!B17</f>
        <v>P</v>
      </c>
      <c r="B15" s="47" t="str">
        <f>Výsledky!C17</f>
        <v>Píša </v>
      </c>
      <c r="C15" s="48" t="str">
        <f>Výsledky!D17</f>
        <v>Ladislav</v>
      </c>
      <c r="D15" s="16">
        <v>2</v>
      </c>
      <c r="E15" s="22">
        <v>10</v>
      </c>
      <c r="F15" s="24">
        <v>3</v>
      </c>
      <c r="G15" s="16"/>
      <c r="H15" s="17"/>
      <c r="I15" s="17"/>
      <c r="J15" s="20"/>
      <c r="K15" s="20"/>
      <c r="L15" s="20"/>
      <c r="M15" s="27"/>
      <c r="N15" s="100">
        <f t="shared" si="1"/>
        <v>15</v>
      </c>
      <c r="O15" s="99">
        <f t="shared" si="0"/>
        <v>148</v>
      </c>
      <c r="P15" s="97" t="str">
        <f t="shared" si="2"/>
        <v>I.</v>
      </c>
    </row>
    <row r="16" spans="1:16" ht="16.5" thickBot="1">
      <c r="A16" s="46" t="str">
        <f>Výsledky!B18</f>
        <v>P</v>
      </c>
      <c r="B16" s="47" t="str">
        <f>Výsledky!C18</f>
        <v>Švéda</v>
      </c>
      <c r="C16" s="48" t="str">
        <f>Výsledky!D18</f>
        <v>David</v>
      </c>
      <c r="D16" s="16"/>
      <c r="E16" s="22"/>
      <c r="F16" s="24"/>
      <c r="G16" s="16">
        <v>1</v>
      </c>
      <c r="H16" s="17">
        <v>3</v>
      </c>
      <c r="I16" s="17">
        <v>5</v>
      </c>
      <c r="J16" s="20">
        <v>2</v>
      </c>
      <c r="K16" s="20">
        <v>3</v>
      </c>
      <c r="L16" s="20">
        <v>1</v>
      </c>
      <c r="M16" s="27"/>
      <c r="N16" s="100">
        <f t="shared" si="1"/>
        <v>15</v>
      </c>
      <c r="O16" s="99">
        <f t="shared" si="0"/>
        <v>114</v>
      </c>
      <c r="P16" s="97" t="str">
        <f t="shared" si="2"/>
        <v>III.</v>
      </c>
    </row>
    <row r="17" spans="1:16" ht="16.5" thickBot="1">
      <c r="A17" s="46" t="str">
        <f>Výsledky!B19</f>
        <v>P</v>
      </c>
      <c r="B17" s="47" t="str">
        <f>Výsledky!C19</f>
        <v>Brejžek</v>
      </c>
      <c r="C17" s="48" t="str">
        <f>Výsledky!D19</f>
        <v>Vojtěch</v>
      </c>
      <c r="D17" s="16">
        <v>2</v>
      </c>
      <c r="E17" s="22">
        <v>1</v>
      </c>
      <c r="F17" s="24">
        <v>2</v>
      </c>
      <c r="G17" s="16"/>
      <c r="H17" s="17">
        <v>2</v>
      </c>
      <c r="I17" s="17"/>
      <c r="J17" s="20">
        <v>3</v>
      </c>
      <c r="K17" s="20">
        <v>2</v>
      </c>
      <c r="L17" s="20"/>
      <c r="M17" s="27">
        <v>3</v>
      </c>
      <c r="N17" s="100">
        <f t="shared" si="1"/>
        <v>15</v>
      </c>
      <c r="O17" s="99">
        <f t="shared" si="0"/>
        <v>101</v>
      </c>
      <c r="P17" s="97" t="str">
        <f t="shared" si="2"/>
        <v>III.</v>
      </c>
    </row>
    <row r="18" spans="1:16" ht="16.5" thickBot="1">
      <c r="A18" s="46" t="str">
        <f>Výsledky!B20</f>
        <v>P</v>
      </c>
      <c r="B18" s="47" t="str">
        <f>Výsledky!C20</f>
        <v>Landkammer</v>
      </c>
      <c r="C18" s="48" t="str">
        <f>Výsledky!D20</f>
        <v>Václav</v>
      </c>
      <c r="D18" s="16"/>
      <c r="E18" s="22"/>
      <c r="F18" s="24"/>
      <c r="G18" s="16">
        <v>3</v>
      </c>
      <c r="H18" s="17">
        <v>6</v>
      </c>
      <c r="I18" s="17">
        <v>4</v>
      </c>
      <c r="J18" s="20"/>
      <c r="K18" s="20"/>
      <c r="L18" s="20">
        <v>2</v>
      </c>
      <c r="M18" s="27"/>
      <c r="N18" s="100">
        <f t="shared" si="1"/>
        <v>15</v>
      </c>
      <c r="O18" s="99">
        <f t="shared" si="0"/>
        <v>126</v>
      </c>
      <c r="P18" s="97" t="str">
        <f t="shared" si="2"/>
        <v>II.</v>
      </c>
    </row>
    <row r="19" spans="1:16" ht="16.5" thickBot="1">
      <c r="A19" s="46" t="str">
        <f>Výsledky!B21</f>
        <v>P</v>
      </c>
      <c r="B19" s="47" t="str">
        <f>Výsledky!C21</f>
        <v>Švihálek </v>
      </c>
      <c r="C19" s="48" t="str">
        <f>Výsledky!D21</f>
        <v>Jiří</v>
      </c>
      <c r="D19" s="16">
        <v>8</v>
      </c>
      <c r="E19" s="22">
        <v>2</v>
      </c>
      <c r="F19" s="24">
        <v>2</v>
      </c>
      <c r="G19" s="16"/>
      <c r="H19" s="17"/>
      <c r="I19" s="17"/>
      <c r="J19" s="20"/>
      <c r="K19" s="20">
        <v>2</v>
      </c>
      <c r="L19" s="20"/>
      <c r="M19" s="27">
        <v>1</v>
      </c>
      <c r="N19" s="100">
        <f t="shared" si="1"/>
        <v>15</v>
      </c>
      <c r="O19" s="99">
        <f t="shared" si="0"/>
        <v>144</v>
      </c>
      <c r="P19" s="97" t="str">
        <f t="shared" si="2"/>
        <v>I.</v>
      </c>
    </row>
    <row r="20" spans="1:16" ht="16.5" thickBot="1">
      <c r="A20" s="46" t="str">
        <f>Výsledky!B22</f>
        <v>P</v>
      </c>
      <c r="B20" s="47" t="str">
        <f>Výsledky!C22</f>
        <v>Urbanec</v>
      </c>
      <c r="C20" s="48" t="str">
        <f>Výsledky!D22</f>
        <v>Antonín</v>
      </c>
      <c r="D20" s="16"/>
      <c r="E20" s="22"/>
      <c r="F20" s="24"/>
      <c r="G20" s="16"/>
      <c r="H20" s="17">
        <v>3</v>
      </c>
      <c r="I20" s="17">
        <v>1</v>
      </c>
      <c r="J20" s="20">
        <v>1</v>
      </c>
      <c r="K20" s="20"/>
      <c r="L20" s="20">
        <v>1</v>
      </c>
      <c r="M20" s="27">
        <v>9</v>
      </c>
      <c r="N20" s="100">
        <f t="shared" si="1"/>
        <v>15</v>
      </c>
      <c r="O20" s="99">
        <f t="shared" si="0"/>
        <v>47</v>
      </c>
      <c r="P20" s="97" t="str">
        <f t="shared" si="2"/>
        <v>ne</v>
      </c>
    </row>
    <row r="21" spans="1:16" ht="16.5" thickBot="1">
      <c r="A21" s="46" t="str">
        <f>Výsledky!B23</f>
        <v>P</v>
      </c>
      <c r="B21" s="47" t="str">
        <f>Výsledky!C23</f>
        <v>Jelínek </v>
      </c>
      <c r="C21" s="48" t="str">
        <f>Výsledky!D23</f>
        <v>Antonín</v>
      </c>
      <c r="D21" s="16"/>
      <c r="E21" s="22"/>
      <c r="F21" s="24"/>
      <c r="G21" s="16">
        <v>3</v>
      </c>
      <c r="H21" s="17">
        <v>5</v>
      </c>
      <c r="I21" s="17">
        <v>3</v>
      </c>
      <c r="J21" s="20">
        <v>2</v>
      </c>
      <c r="K21" s="20">
        <v>1</v>
      </c>
      <c r="L21" s="20"/>
      <c r="M21" s="27">
        <v>1</v>
      </c>
      <c r="N21" s="100">
        <f t="shared" si="1"/>
        <v>15</v>
      </c>
      <c r="O21" s="99">
        <f t="shared" si="0"/>
        <v>119</v>
      </c>
      <c r="P21" s="97" t="str">
        <f t="shared" si="2"/>
        <v>II.</v>
      </c>
    </row>
    <row r="22" spans="1:16" ht="16.5" thickBot="1">
      <c r="A22" s="46" t="str">
        <f>Výsledky!B24</f>
        <v>P</v>
      </c>
      <c r="B22" s="47" t="str">
        <f>Výsledky!C24</f>
        <v>Matys</v>
      </c>
      <c r="C22" s="48" t="str">
        <f>Výsledky!D24</f>
        <v>Jiří</v>
      </c>
      <c r="D22" s="16"/>
      <c r="E22" s="22"/>
      <c r="F22" s="24"/>
      <c r="G22" s="16">
        <v>2</v>
      </c>
      <c r="H22" s="17">
        <v>5</v>
      </c>
      <c r="I22" s="17">
        <v>2</v>
      </c>
      <c r="J22" s="20">
        <v>2</v>
      </c>
      <c r="K22" s="20">
        <v>3</v>
      </c>
      <c r="L22" s="20">
        <v>1</v>
      </c>
      <c r="M22" s="27"/>
      <c r="N22" s="100">
        <f t="shared" si="1"/>
        <v>15</v>
      </c>
      <c r="O22" s="99">
        <f t="shared" si="0"/>
        <v>118</v>
      </c>
      <c r="P22" s="97" t="str">
        <f t="shared" si="2"/>
        <v>II.</v>
      </c>
    </row>
    <row r="23" spans="1:16" ht="16.5" thickBot="1">
      <c r="A23" s="46" t="str">
        <f>Výsledky!B25</f>
        <v>P</v>
      </c>
      <c r="B23" s="47" t="str">
        <f>Výsledky!C25</f>
        <v>Štrobl  st. </v>
      </c>
      <c r="C23" s="48" t="str">
        <f>Výsledky!D25</f>
        <v>Michal</v>
      </c>
      <c r="D23" s="16"/>
      <c r="E23" s="22"/>
      <c r="F23" s="24"/>
      <c r="G23" s="16">
        <v>4</v>
      </c>
      <c r="H23" s="17">
        <v>3</v>
      </c>
      <c r="I23" s="17">
        <v>6</v>
      </c>
      <c r="J23" s="20">
        <v>1</v>
      </c>
      <c r="K23" s="20">
        <v>1</v>
      </c>
      <c r="L23" s="20"/>
      <c r="M23" s="27"/>
      <c r="N23" s="100">
        <f t="shared" si="1"/>
        <v>15</v>
      </c>
      <c r="O23" s="99">
        <f t="shared" si="0"/>
        <v>128</v>
      </c>
      <c r="P23" s="97" t="str">
        <f t="shared" si="2"/>
        <v>II.</v>
      </c>
    </row>
    <row r="24" spans="1:16" ht="16.5" thickBot="1">
      <c r="A24" s="46" t="str">
        <f>Výsledky!B26</f>
        <v>P</v>
      </c>
      <c r="B24" s="47" t="str">
        <f>Výsledky!C26</f>
        <v>Štrobl  ml. </v>
      </c>
      <c r="C24" s="48" t="str">
        <f>Výsledky!D26</f>
        <v>Michal</v>
      </c>
      <c r="D24" s="16"/>
      <c r="E24" s="22"/>
      <c r="F24" s="24"/>
      <c r="G24" s="16">
        <v>4</v>
      </c>
      <c r="H24" s="17">
        <v>4</v>
      </c>
      <c r="I24" s="17">
        <v>4</v>
      </c>
      <c r="J24" s="20">
        <v>1</v>
      </c>
      <c r="K24" s="20">
        <v>2</v>
      </c>
      <c r="L24" s="20"/>
      <c r="M24" s="27"/>
      <c r="N24" s="100">
        <f t="shared" si="1"/>
        <v>15</v>
      </c>
      <c r="O24" s="99">
        <f t="shared" si="0"/>
        <v>127</v>
      </c>
      <c r="P24" s="97" t="str">
        <f t="shared" si="2"/>
        <v>II.</v>
      </c>
    </row>
    <row r="25" spans="1:16" ht="16.5" thickBot="1">
      <c r="A25" s="46" t="str">
        <f>Výsledky!B27</f>
        <v>P</v>
      </c>
      <c r="B25" s="47" t="str">
        <f>Výsledky!C27</f>
        <v>Štrobl</v>
      </c>
      <c r="C25" s="48" t="str">
        <f>Výsledky!D27</f>
        <v>Jan</v>
      </c>
      <c r="D25" s="16"/>
      <c r="E25" s="22"/>
      <c r="F25" s="24"/>
      <c r="G25" s="16">
        <v>1</v>
      </c>
      <c r="H25" s="17">
        <v>3</v>
      </c>
      <c r="I25" s="17">
        <v>6</v>
      </c>
      <c r="J25" s="17">
        <v>2</v>
      </c>
      <c r="K25" s="20">
        <v>1</v>
      </c>
      <c r="L25" s="20"/>
      <c r="M25" s="27">
        <v>2</v>
      </c>
      <c r="N25" s="100">
        <f t="shared" si="1"/>
        <v>15</v>
      </c>
      <c r="O25" s="99">
        <f t="shared" si="0"/>
        <v>105</v>
      </c>
      <c r="P25" s="97" t="str">
        <f t="shared" si="2"/>
        <v>III.</v>
      </c>
    </row>
    <row r="26" spans="1:16" ht="16.5" thickBot="1">
      <c r="A26" s="46" t="str">
        <f>Výsledky!B28</f>
        <v>P</v>
      </c>
      <c r="B26" s="47" t="str">
        <f>Výsledky!C28</f>
        <v>Mareš</v>
      </c>
      <c r="C26" s="48" t="str">
        <f>Výsledky!D28</f>
        <v>Rostislav</v>
      </c>
      <c r="D26" s="16"/>
      <c r="E26" s="22"/>
      <c r="F26" s="24"/>
      <c r="G26" s="16">
        <v>1</v>
      </c>
      <c r="H26" s="17">
        <v>6</v>
      </c>
      <c r="I26" s="17">
        <v>5</v>
      </c>
      <c r="J26" s="20">
        <v>2</v>
      </c>
      <c r="K26" s="20">
        <v>1</v>
      </c>
      <c r="L26" s="20"/>
      <c r="M26" s="27"/>
      <c r="N26" s="100">
        <f t="shared" si="1"/>
        <v>15</v>
      </c>
      <c r="O26" s="99">
        <f t="shared" si="0"/>
        <v>124</v>
      </c>
      <c r="P26" s="97" t="str">
        <f t="shared" si="2"/>
        <v>II.</v>
      </c>
    </row>
    <row r="27" spans="1:16" ht="16.5" thickBot="1">
      <c r="A27" s="46" t="str">
        <f>Výsledky!B29</f>
        <v>P</v>
      </c>
      <c r="B27" s="47" t="str">
        <f>Výsledky!C29</f>
        <v>Pakosta </v>
      </c>
      <c r="C27" s="48" t="str">
        <f>Výsledky!D29</f>
        <v>Karel</v>
      </c>
      <c r="D27" s="16">
        <v>6</v>
      </c>
      <c r="E27" s="22">
        <v>6</v>
      </c>
      <c r="F27" s="24">
        <v>2</v>
      </c>
      <c r="G27" s="16"/>
      <c r="H27" s="17"/>
      <c r="I27" s="17"/>
      <c r="J27" s="20"/>
      <c r="K27" s="20"/>
      <c r="L27" s="20"/>
      <c r="M27" s="27">
        <v>1</v>
      </c>
      <c r="N27" s="100">
        <f t="shared" si="1"/>
        <v>15</v>
      </c>
      <c r="O27" s="99">
        <f t="shared" si="0"/>
        <v>148</v>
      </c>
      <c r="P27" s="97" t="str">
        <f t="shared" si="2"/>
        <v>I.</v>
      </c>
    </row>
    <row r="28" spans="1:16" ht="16.5" thickBot="1">
      <c r="A28" s="46" t="str">
        <f>Výsledky!B30</f>
        <v>P</v>
      </c>
      <c r="B28" s="47" t="str">
        <f>Výsledky!C30</f>
        <v>Dolejš</v>
      </c>
      <c r="C28" s="48" t="str">
        <f>Výsledky!D30</f>
        <v>Radim</v>
      </c>
      <c r="D28" s="16">
        <v>1</v>
      </c>
      <c r="E28" s="22">
        <v>8</v>
      </c>
      <c r="F28" s="24">
        <v>4</v>
      </c>
      <c r="G28" s="16"/>
      <c r="H28" s="17"/>
      <c r="I28" s="17"/>
      <c r="J28" s="20"/>
      <c r="K28" s="20"/>
      <c r="L28" s="20"/>
      <c r="M28" s="27">
        <v>2</v>
      </c>
      <c r="N28" s="100">
        <f t="shared" si="1"/>
        <v>15</v>
      </c>
      <c r="O28" s="99">
        <f t="shared" si="0"/>
        <v>124</v>
      </c>
      <c r="P28" s="97" t="str">
        <f t="shared" si="2"/>
        <v>II.</v>
      </c>
    </row>
    <row r="29" spans="1:16" ht="16.5" thickBot="1">
      <c r="A29" s="46" t="str">
        <f>Výsledky!B31</f>
        <v>P</v>
      </c>
      <c r="B29" s="47" t="str">
        <f>Výsledky!C31</f>
        <v>Koch   ml.</v>
      </c>
      <c r="C29" s="48" t="str">
        <f>Výsledky!D31</f>
        <v>Miroslav</v>
      </c>
      <c r="D29" s="16"/>
      <c r="E29" s="22"/>
      <c r="F29" s="24"/>
      <c r="G29" s="16"/>
      <c r="H29" s="17">
        <v>1</v>
      </c>
      <c r="I29" s="17">
        <v>2</v>
      </c>
      <c r="J29" s="20">
        <v>1</v>
      </c>
      <c r="K29" s="20">
        <v>5</v>
      </c>
      <c r="L29" s="20">
        <v>3</v>
      </c>
      <c r="M29" s="27">
        <v>3</v>
      </c>
      <c r="N29" s="100">
        <f t="shared" si="1"/>
        <v>15</v>
      </c>
      <c r="O29" s="99">
        <f t="shared" si="0"/>
        <v>77</v>
      </c>
      <c r="P29" s="97" t="str">
        <f t="shared" si="2"/>
        <v>ne</v>
      </c>
    </row>
    <row r="30" spans="1:16" ht="16.5" thickBot="1">
      <c r="A30" s="46" t="str">
        <f>Výsledky!B32</f>
        <v>R</v>
      </c>
      <c r="B30" s="47" t="str">
        <f>Výsledky!C32</f>
        <v>Získal</v>
      </c>
      <c r="C30" s="48" t="str">
        <f>Výsledky!D32</f>
        <v>Karel</v>
      </c>
      <c r="D30" s="16">
        <v>2</v>
      </c>
      <c r="E30" s="22">
        <v>8</v>
      </c>
      <c r="F30" s="24"/>
      <c r="G30" s="16"/>
      <c r="H30" s="17">
        <v>1</v>
      </c>
      <c r="I30" s="17">
        <v>4</v>
      </c>
      <c r="J30" s="20"/>
      <c r="K30" s="20"/>
      <c r="L30" s="20"/>
      <c r="M30" s="27"/>
      <c r="N30" s="100">
        <f t="shared" si="1"/>
        <v>15</v>
      </c>
      <c r="O30" s="99">
        <f t="shared" si="0"/>
        <v>145</v>
      </c>
      <c r="P30" s="97" t="str">
        <f t="shared" si="2"/>
        <v>I.</v>
      </c>
    </row>
    <row r="31" spans="1:16" ht="16.5" thickBot="1">
      <c r="A31" s="46" t="str">
        <f>Výsledky!B33</f>
        <v>P</v>
      </c>
      <c r="B31" s="47" t="str">
        <f>Výsledky!C33</f>
        <v>Plecar</v>
      </c>
      <c r="C31" s="48" t="str">
        <f>Výsledky!D33</f>
        <v>Josef</v>
      </c>
      <c r="D31" s="16"/>
      <c r="E31" s="22"/>
      <c r="F31" s="24"/>
      <c r="G31" s="16">
        <v>1</v>
      </c>
      <c r="H31" s="17">
        <v>4</v>
      </c>
      <c r="I31" s="17">
        <v>4</v>
      </c>
      <c r="J31" s="20">
        <v>3</v>
      </c>
      <c r="K31" s="20">
        <v>1</v>
      </c>
      <c r="L31" s="20">
        <v>2</v>
      </c>
      <c r="M31" s="27"/>
      <c r="N31" s="100">
        <f t="shared" si="1"/>
        <v>15</v>
      </c>
      <c r="O31" s="99">
        <f t="shared" si="0"/>
        <v>115</v>
      </c>
      <c r="P31" s="97" t="str">
        <f t="shared" si="2"/>
        <v>III.</v>
      </c>
    </row>
    <row r="32" spans="1:16" ht="16.5" thickBot="1">
      <c r="A32" s="46" t="str">
        <f>Výsledky!B34</f>
        <v>P</v>
      </c>
      <c r="B32" s="47" t="str">
        <f>Výsledky!C34</f>
        <v>Adámek</v>
      </c>
      <c r="C32" s="48" t="str">
        <f>Výsledky!D34</f>
        <v>Václav</v>
      </c>
      <c r="D32" s="16"/>
      <c r="E32" s="22"/>
      <c r="F32" s="24"/>
      <c r="G32" s="16">
        <v>3</v>
      </c>
      <c r="H32" s="17">
        <v>4</v>
      </c>
      <c r="I32" s="17">
        <v>2</v>
      </c>
      <c r="J32" s="20">
        <v>1</v>
      </c>
      <c r="K32" s="20">
        <v>3</v>
      </c>
      <c r="L32" s="20">
        <v>1</v>
      </c>
      <c r="M32" s="27">
        <v>1</v>
      </c>
      <c r="N32" s="100">
        <f t="shared" si="1"/>
        <v>15</v>
      </c>
      <c r="O32" s="99">
        <f t="shared" si="0"/>
        <v>112</v>
      </c>
      <c r="P32" s="97" t="str">
        <f t="shared" si="2"/>
        <v>III.</v>
      </c>
    </row>
    <row r="33" spans="1:16" ht="16.5" thickBot="1">
      <c r="A33" s="46" t="str">
        <f>Výsledky!B35</f>
        <v>R</v>
      </c>
      <c r="B33" s="47" t="str">
        <f>Výsledky!C35</f>
        <v>Mironiuk</v>
      </c>
      <c r="C33" s="48" t="str">
        <f>Výsledky!D35</f>
        <v>Zdeněk</v>
      </c>
      <c r="D33" s="16">
        <v>4</v>
      </c>
      <c r="E33" s="22">
        <v>5</v>
      </c>
      <c r="F33" s="24">
        <v>2</v>
      </c>
      <c r="G33" s="16"/>
      <c r="H33" s="17"/>
      <c r="I33" s="17"/>
      <c r="J33" s="20"/>
      <c r="K33" s="20">
        <v>1</v>
      </c>
      <c r="L33" s="20">
        <v>3</v>
      </c>
      <c r="M33" s="27"/>
      <c r="N33" s="100">
        <f t="shared" si="1"/>
        <v>15</v>
      </c>
      <c r="O33" s="99">
        <f t="shared" si="0"/>
        <v>135</v>
      </c>
      <c r="P33" s="97" t="str">
        <f t="shared" si="2"/>
        <v>II.</v>
      </c>
    </row>
    <row r="34" spans="1:16" ht="16.5" thickBot="1">
      <c r="A34" s="46" t="str">
        <f>Výsledky!B36</f>
        <v>P</v>
      </c>
      <c r="B34" s="47" t="str">
        <f>Výsledky!C36</f>
        <v>Nikodým</v>
      </c>
      <c r="C34" s="48" t="str">
        <f>Výsledky!D36</f>
        <v>David</v>
      </c>
      <c r="D34" s="16">
        <v>3</v>
      </c>
      <c r="E34" s="22">
        <v>4</v>
      </c>
      <c r="F34" s="24">
        <v>4</v>
      </c>
      <c r="G34" s="16"/>
      <c r="H34" s="17"/>
      <c r="I34" s="17"/>
      <c r="J34" s="17"/>
      <c r="K34" s="17"/>
      <c r="L34" s="17">
        <v>2</v>
      </c>
      <c r="M34" s="26">
        <v>2</v>
      </c>
      <c r="N34" s="100">
        <f t="shared" si="1"/>
        <v>15</v>
      </c>
      <c r="O34" s="99">
        <f t="shared" si="0"/>
        <v>118</v>
      </c>
      <c r="P34" s="97" t="str">
        <f t="shared" si="2"/>
        <v>II.</v>
      </c>
    </row>
    <row r="35" spans="1:16" ht="16.5" thickBot="1">
      <c r="A35" s="46" t="str">
        <f>Výsledky!B37</f>
        <v>P</v>
      </c>
      <c r="B35" s="47" t="str">
        <f>Výsledky!C37</f>
        <v>Čekal</v>
      </c>
      <c r="C35" s="48" t="str">
        <f>Výsledky!D37</f>
        <v>Josef</v>
      </c>
      <c r="D35" s="16">
        <v>2</v>
      </c>
      <c r="E35" s="22"/>
      <c r="F35" s="24">
        <v>4</v>
      </c>
      <c r="G35" s="16"/>
      <c r="H35" s="17"/>
      <c r="I35" s="17"/>
      <c r="J35" s="17">
        <v>1</v>
      </c>
      <c r="K35" s="17"/>
      <c r="L35" s="17">
        <v>1</v>
      </c>
      <c r="M35" s="26">
        <v>7</v>
      </c>
      <c r="N35" s="100">
        <f t="shared" si="1"/>
        <v>15</v>
      </c>
      <c r="O35" s="99">
        <f t="shared" si="0"/>
        <v>68</v>
      </c>
      <c r="P35" s="97" t="str">
        <f t="shared" si="2"/>
        <v>ne</v>
      </c>
    </row>
    <row r="36" spans="1:16" ht="16.5" thickBot="1">
      <c r="A36" s="46" t="str">
        <f>Výsledky!B38</f>
        <v>P</v>
      </c>
      <c r="B36" s="47" t="str">
        <f>Výsledky!C38</f>
        <v>Krejča</v>
      </c>
      <c r="C36" s="48" t="str">
        <f>Výsledky!D38</f>
        <v>Vladimír</v>
      </c>
      <c r="D36" s="16">
        <v>2</v>
      </c>
      <c r="E36" s="22">
        <v>3</v>
      </c>
      <c r="F36" s="24">
        <v>4</v>
      </c>
      <c r="G36" s="16"/>
      <c r="H36" s="17"/>
      <c r="I36" s="17"/>
      <c r="J36" s="17">
        <v>1</v>
      </c>
      <c r="K36" s="17">
        <v>2</v>
      </c>
      <c r="L36" s="17">
        <v>1</v>
      </c>
      <c r="M36" s="26">
        <v>2</v>
      </c>
      <c r="N36" s="100">
        <f t="shared" si="1"/>
        <v>15</v>
      </c>
      <c r="O36" s="99">
        <f t="shared" si="0"/>
        <v>110</v>
      </c>
      <c r="P36" s="97" t="str">
        <f t="shared" si="2"/>
        <v>III.</v>
      </c>
    </row>
    <row r="37" spans="1:16" ht="16.5" thickBot="1">
      <c r="A37" s="46" t="str">
        <f>Výsledky!B39</f>
        <v>P</v>
      </c>
      <c r="B37" s="47" t="str">
        <f>Výsledky!C39</f>
        <v>Martinů</v>
      </c>
      <c r="C37" s="48" t="str">
        <f>Výsledky!D39</f>
        <v>Josef</v>
      </c>
      <c r="D37" s="16"/>
      <c r="E37" s="22"/>
      <c r="F37" s="24"/>
      <c r="G37" s="16">
        <v>1</v>
      </c>
      <c r="H37" s="17">
        <v>4</v>
      </c>
      <c r="I37" s="17">
        <v>3</v>
      </c>
      <c r="J37" s="20">
        <v>5</v>
      </c>
      <c r="K37" s="20">
        <v>2</v>
      </c>
      <c r="L37" s="20"/>
      <c r="M37" s="27"/>
      <c r="N37" s="100">
        <f t="shared" si="1"/>
        <v>15</v>
      </c>
      <c r="O37" s="99">
        <f t="shared" si="0"/>
        <v>117</v>
      </c>
      <c r="P37" s="97" t="str">
        <f t="shared" si="2"/>
        <v>III.</v>
      </c>
    </row>
    <row r="38" spans="1:16" ht="16.5" thickBot="1">
      <c r="A38" s="46" t="str">
        <f>Výsledky!B40</f>
        <v>P</v>
      </c>
      <c r="B38" s="47" t="str">
        <f>Výsledky!C40</f>
        <v>Javůrek</v>
      </c>
      <c r="C38" s="48" t="str">
        <f>Výsledky!D40</f>
        <v>Zdeněk</v>
      </c>
      <c r="D38" s="16"/>
      <c r="E38" s="22"/>
      <c r="F38" s="24"/>
      <c r="G38" s="16">
        <v>1</v>
      </c>
      <c r="H38" s="17">
        <v>1</v>
      </c>
      <c r="I38" s="17">
        <v>3</v>
      </c>
      <c r="J38" s="17">
        <v>3</v>
      </c>
      <c r="K38" s="17">
        <v>1</v>
      </c>
      <c r="L38" s="17">
        <v>1</v>
      </c>
      <c r="M38" s="26">
        <v>5</v>
      </c>
      <c r="N38" s="100">
        <f t="shared" si="1"/>
        <v>15</v>
      </c>
      <c r="O38" s="99">
        <f t="shared" si="0"/>
        <v>75</v>
      </c>
      <c r="P38" s="97" t="str">
        <f t="shared" si="2"/>
        <v>ne</v>
      </c>
    </row>
    <row r="39" spans="1:16" ht="16.5" thickBot="1">
      <c r="A39" s="46" t="str">
        <f>Výsledky!B41</f>
        <v>R</v>
      </c>
      <c r="B39" s="47" t="str">
        <f>Výsledky!C41</f>
        <v>Koch  st.</v>
      </c>
      <c r="C39" s="48" t="str">
        <f>Výsledky!D41</f>
        <v>Miroslav  </v>
      </c>
      <c r="D39" s="16">
        <v>5</v>
      </c>
      <c r="E39" s="22">
        <v>2</v>
      </c>
      <c r="F39" s="24">
        <v>4</v>
      </c>
      <c r="G39" s="16"/>
      <c r="H39" s="17"/>
      <c r="I39" s="17"/>
      <c r="J39" s="17">
        <v>2</v>
      </c>
      <c r="K39" s="17"/>
      <c r="L39" s="17">
        <v>2</v>
      </c>
      <c r="M39" s="26"/>
      <c r="N39" s="100">
        <f t="shared" si="1"/>
        <v>15</v>
      </c>
      <c r="O39" s="99">
        <f t="shared" si="0"/>
        <v>136</v>
      </c>
      <c r="P39" s="97" t="str">
        <f t="shared" si="2"/>
        <v>II.</v>
      </c>
    </row>
    <row r="40" spans="1:16" ht="16.5" thickBot="1">
      <c r="A40" s="46" t="str">
        <f>Výsledky!B42</f>
        <v>R</v>
      </c>
      <c r="B40" s="47" t="str">
        <f>Výsledky!C42</f>
        <v>Hazbuka</v>
      </c>
      <c r="C40" s="48" t="str">
        <f>Výsledky!D42</f>
        <v>Radoslav</v>
      </c>
      <c r="D40" s="16"/>
      <c r="E40" s="22"/>
      <c r="F40" s="24"/>
      <c r="G40" s="16">
        <v>5</v>
      </c>
      <c r="H40" s="17">
        <v>4</v>
      </c>
      <c r="I40" s="17">
        <v>1</v>
      </c>
      <c r="J40" s="17">
        <v>2</v>
      </c>
      <c r="K40" s="17">
        <v>2</v>
      </c>
      <c r="L40" s="17"/>
      <c r="M40" s="26">
        <v>1</v>
      </c>
      <c r="N40" s="100">
        <f t="shared" si="1"/>
        <v>15</v>
      </c>
      <c r="O40" s="99">
        <f t="shared" si="0"/>
        <v>120</v>
      </c>
      <c r="P40" s="97" t="str">
        <f t="shared" si="2"/>
        <v>II.</v>
      </c>
    </row>
    <row r="41" spans="1:16" ht="16.5" thickBot="1">
      <c r="A41" s="46" t="str">
        <f>Výsledky!B43</f>
        <v>R</v>
      </c>
      <c r="B41" s="47" t="str">
        <f>Výsledky!C43</f>
        <v>Červenka </v>
      </c>
      <c r="C41" s="48" t="str">
        <f>Výsledky!D43</f>
        <v>Pavel</v>
      </c>
      <c r="D41" s="16">
        <v>6</v>
      </c>
      <c r="E41" s="22">
        <v>8</v>
      </c>
      <c r="F41" s="24">
        <v>1</v>
      </c>
      <c r="G41" s="16"/>
      <c r="H41" s="17"/>
      <c r="I41" s="17"/>
      <c r="J41" s="17"/>
      <c r="K41" s="17"/>
      <c r="L41" s="17"/>
      <c r="M41" s="26"/>
      <c r="N41" s="100">
        <f t="shared" si="1"/>
        <v>15</v>
      </c>
      <c r="O41" s="99">
        <f t="shared" si="0"/>
        <v>160</v>
      </c>
      <c r="P41" s="97" t="str">
        <f t="shared" si="2"/>
        <v>M</v>
      </c>
    </row>
    <row r="42" spans="1:16" ht="18.75" customHeight="1" thickBot="1">
      <c r="A42" s="46" t="str">
        <f>Výsledky!B44</f>
        <v>R</v>
      </c>
      <c r="B42" s="47" t="str">
        <f>Výsledky!C44</f>
        <v>Jílek </v>
      </c>
      <c r="C42" s="48" t="str">
        <f>Výsledky!D44</f>
        <v>Milan</v>
      </c>
      <c r="D42" s="16">
        <v>1</v>
      </c>
      <c r="E42" s="22">
        <v>1</v>
      </c>
      <c r="F42" s="24"/>
      <c r="G42" s="16"/>
      <c r="H42" s="17">
        <v>3</v>
      </c>
      <c r="I42" s="17">
        <v>5</v>
      </c>
      <c r="J42" s="17">
        <v>2</v>
      </c>
      <c r="K42" s="17">
        <v>1</v>
      </c>
      <c r="L42" s="17"/>
      <c r="M42" s="26">
        <v>2</v>
      </c>
      <c r="N42" s="100">
        <f aca="true" t="shared" si="3" ref="N42:N47">SUM(D42:M42)</f>
        <v>15</v>
      </c>
      <c r="O42" s="99">
        <f aca="true" t="shared" si="4" ref="O42:O47">(D42*12+E42*10+F42*8+G42*10+H42*9+I42*8+J42*7+K42*6+L42*5+M42*0)</f>
        <v>109</v>
      </c>
      <c r="P42" s="97" t="str">
        <f aca="true" t="shared" si="5" ref="P42:P49">IF(O42&gt;=156,"M",IF(O42&gt;=137,"I.",IF(O42&gt;=118,"II.",IF(O42&gt;=98,"III.","ne"))))</f>
        <v>III.</v>
      </c>
    </row>
    <row r="43" spans="1:16" ht="16.5" thickBot="1">
      <c r="A43" s="46" t="str">
        <f>Výsledky!B45</f>
        <v>R</v>
      </c>
      <c r="B43" s="47" t="str">
        <f>Výsledky!C45</f>
        <v>Brejžek</v>
      </c>
      <c r="C43" s="48" t="str">
        <f>Výsledky!D45</f>
        <v>Vojtěch</v>
      </c>
      <c r="D43" s="16"/>
      <c r="E43" s="22"/>
      <c r="F43" s="24"/>
      <c r="G43" s="16">
        <v>5</v>
      </c>
      <c r="H43" s="17">
        <v>5</v>
      </c>
      <c r="I43" s="17">
        <v>3</v>
      </c>
      <c r="J43" s="17">
        <v>2</v>
      </c>
      <c r="K43" s="17"/>
      <c r="L43" s="17"/>
      <c r="M43" s="26"/>
      <c r="N43" s="100">
        <f t="shared" si="3"/>
        <v>15</v>
      </c>
      <c r="O43" s="99">
        <f t="shared" si="4"/>
        <v>133</v>
      </c>
      <c r="P43" s="97" t="str">
        <f t="shared" si="5"/>
        <v>II.</v>
      </c>
    </row>
    <row r="44" spans="1:16" ht="16.5" thickBot="1">
      <c r="A44" s="46" t="str">
        <f>Výsledky!B46</f>
        <v>R</v>
      </c>
      <c r="B44" s="47" t="str">
        <f>Výsledky!C46</f>
        <v>Švihálek </v>
      </c>
      <c r="C44" s="48" t="str">
        <f>Výsledky!D46</f>
        <v>Jiří</v>
      </c>
      <c r="D44" s="16">
        <v>4</v>
      </c>
      <c r="E44" s="22">
        <v>1</v>
      </c>
      <c r="F44" s="24">
        <v>5</v>
      </c>
      <c r="G44" s="16"/>
      <c r="H44" s="17"/>
      <c r="I44" s="17"/>
      <c r="J44" s="17"/>
      <c r="K44" s="17">
        <v>1</v>
      </c>
      <c r="L44" s="17"/>
      <c r="M44" s="26">
        <v>4</v>
      </c>
      <c r="N44" s="100">
        <f t="shared" si="3"/>
        <v>15</v>
      </c>
      <c r="O44" s="99">
        <f t="shared" si="4"/>
        <v>104</v>
      </c>
      <c r="P44" s="97" t="str">
        <f t="shared" si="5"/>
        <v>III.</v>
      </c>
    </row>
    <row r="45" spans="1:16" ht="16.5" thickBot="1">
      <c r="A45" s="46" t="str">
        <f>Výsledky!B47</f>
        <v>R</v>
      </c>
      <c r="B45" s="47" t="str">
        <f>Výsledky!C47</f>
        <v>Jelínek </v>
      </c>
      <c r="C45" s="48" t="str">
        <f>Výsledky!D47</f>
        <v>Antonín</v>
      </c>
      <c r="D45" s="16">
        <v>1</v>
      </c>
      <c r="E45" s="22">
        <v>2</v>
      </c>
      <c r="F45" s="24"/>
      <c r="G45" s="16"/>
      <c r="H45" s="17">
        <v>3</v>
      </c>
      <c r="I45" s="17">
        <v>5</v>
      </c>
      <c r="J45" s="17">
        <v>4</v>
      </c>
      <c r="K45" s="17"/>
      <c r="L45" s="17"/>
      <c r="M45" s="26"/>
      <c r="N45" s="100">
        <f t="shared" si="3"/>
        <v>15</v>
      </c>
      <c r="O45" s="99">
        <f t="shared" si="4"/>
        <v>127</v>
      </c>
      <c r="P45" s="97" t="str">
        <f t="shared" si="5"/>
        <v>II.</v>
      </c>
    </row>
    <row r="46" spans="1:16" ht="16.5" thickBot="1">
      <c r="A46" s="46" t="str">
        <f>Výsledky!B48</f>
        <v>R</v>
      </c>
      <c r="B46" s="47" t="str">
        <f>Výsledky!C48</f>
        <v>Matys</v>
      </c>
      <c r="C46" s="48" t="str">
        <f>Výsledky!D48</f>
        <v>Jiří</v>
      </c>
      <c r="D46" s="16"/>
      <c r="E46" s="22"/>
      <c r="F46" s="24"/>
      <c r="G46" s="16">
        <v>4</v>
      </c>
      <c r="H46" s="17">
        <v>9</v>
      </c>
      <c r="I46" s="17">
        <v>1</v>
      </c>
      <c r="J46" s="17">
        <v>1</v>
      </c>
      <c r="K46" s="17"/>
      <c r="L46" s="17"/>
      <c r="M46" s="26"/>
      <c r="N46" s="100">
        <f t="shared" si="3"/>
        <v>15</v>
      </c>
      <c r="O46" s="99">
        <f t="shared" si="4"/>
        <v>136</v>
      </c>
      <c r="P46" s="97" t="str">
        <f t="shared" si="5"/>
        <v>II.</v>
      </c>
    </row>
    <row r="47" spans="1:16" ht="16.5" thickBot="1">
      <c r="A47" s="46" t="str">
        <f>Výsledky!B49</f>
        <v>R</v>
      </c>
      <c r="B47" s="47" t="str">
        <f>Výsledky!C49</f>
        <v>Plecar</v>
      </c>
      <c r="C47" s="48" t="str">
        <f>Výsledky!D49</f>
        <v>Josef</v>
      </c>
      <c r="D47" s="16"/>
      <c r="E47" s="22"/>
      <c r="F47" s="24"/>
      <c r="G47" s="16"/>
      <c r="H47" s="17">
        <v>2</v>
      </c>
      <c r="I47" s="17">
        <v>4</v>
      </c>
      <c r="J47" s="17">
        <v>4</v>
      </c>
      <c r="K47" s="17">
        <v>1</v>
      </c>
      <c r="L47" s="17">
        <v>2</v>
      </c>
      <c r="M47" s="26">
        <v>2</v>
      </c>
      <c r="N47" s="100">
        <f t="shared" si="3"/>
        <v>15</v>
      </c>
      <c r="O47" s="99">
        <f t="shared" si="4"/>
        <v>94</v>
      </c>
      <c r="P47" s="97" t="str">
        <f t="shared" si="5"/>
        <v>ne</v>
      </c>
    </row>
    <row r="48" spans="1:16" ht="16.5" thickBot="1">
      <c r="A48" s="46" t="str">
        <f>Výsledky!B50</f>
        <v>R</v>
      </c>
      <c r="B48" s="47" t="str">
        <f>Výsledky!C50</f>
        <v>Mareš</v>
      </c>
      <c r="C48" s="48" t="str">
        <f>Výsledky!D50</f>
        <v>Rostislav</v>
      </c>
      <c r="D48" s="16">
        <v>4</v>
      </c>
      <c r="E48" s="22">
        <v>5</v>
      </c>
      <c r="F48" s="24">
        <v>3</v>
      </c>
      <c r="G48" s="16"/>
      <c r="H48" s="17"/>
      <c r="I48" s="17"/>
      <c r="J48" s="17"/>
      <c r="K48" s="17"/>
      <c r="L48" s="17"/>
      <c r="M48" s="26">
        <v>3</v>
      </c>
      <c r="N48" s="100">
        <f>SUM(D48:M48)</f>
        <v>15</v>
      </c>
      <c r="O48" s="99">
        <f>(D48*12+E48*10+F48*8+G48*10+H48*9+I48*8+J48*7+K48*6+L48*5+M48*0)</f>
        <v>122</v>
      </c>
      <c r="P48" s="97" t="str">
        <f t="shared" si="5"/>
        <v>II.</v>
      </c>
    </row>
    <row r="49" spans="1:16" ht="15.75">
      <c r="A49" s="46" t="str">
        <f>Výsledky!B51</f>
        <v>R</v>
      </c>
      <c r="B49" s="47" t="str">
        <f>Výsledky!C51</f>
        <v>Janovský </v>
      </c>
      <c r="C49" s="48" t="str">
        <f>Výsledky!D51</f>
        <v>Jiří</v>
      </c>
      <c r="D49" s="16"/>
      <c r="E49" s="22"/>
      <c r="F49" s="24"/>
      <c r="G49" s="16">
        <v>1</v>
      </c>
      <c r="H49" s="17"/>
      <c r="I49" s="17">
        <v>4</v>
      </c>
      <c r="J49" s="17">
        <v>1</v>
      </c>
      <c r="K49" s="17">
        <v>4</v>
      </c>
      <c r="L49" s="17">
        <v>2</v>
      </c>
      <c r="M49" s="26">
        <v>3</v>
      </c>
      <c r="N49" s="100">
        <f>SUM(D49:M49)</f>
        <v>15</v>
      </c>
      <c r="O49" s="99">
        <f>(D49*12+E49*10+F49*8+G49*10+H49*9+I49*8+J49*7+K49*6+L49*5+M49*0)</f>
        <v>83</v>
      </c>
      <c r="P49" s="97" t="str">
        <f t="shared" si="5"/>
        <v>ne</v>
      </c>
    </row>
  </sheetData>
  <sheetProtection/>
  <mergeCells count="1">
    <mergeCell ref="B1:M1"/>
  </mergeCells>
  <conditionalFormatting sqref="A4:A49">
    <cfRule type="cellIs" priority="2" dxfId="1" operator="equal" stopIfTrue="1">
      <formula>"R"</formula>
    </cfRule>
  </conditionalFormatting>
  <conditionalFormatting sqref="N4:N49">
    <cfRule type="cellIs" priority="1" dxfId="14" operator="notEqual" stopIfTrue="1">
      <formula>10</formula>
    </cfRule>
  </conditionalFormatting>
  <printOptions/>
  <pageMargins left="0.1968503937007874" right="0.1968503937007874" top="0.2362204724409449" bottom="0.2362204724409449" header="0.15748031496062992" footer="0.1574803149606299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zoomScalePageLayoutView="0" workbookViewId="0" topLeftCell="A10">
      <selection activeCell="T53" sqref="T53"/>
    </sheetView>
  </sheetViews>
  <sheetFormatPr defaultColWidth="9.00390625" defaultRowHeight="12.75"/>
  <cols>
    <col min="1" max="1" width="4.875" style="30" customWidth="1"/>
    <col min="2" max="2" width="5.25390625" style="30" customWidth="1"/>
    <col min="3" max="3" width="16.625" style="30" customWidth="1"/>
    <col min="4" max="4" width="18.25390625" style="30" customWidth="1"/>
    <col min="5" max="5" width="18.125" style="30" customWidth="1"/>
    <col min="6" max="6" width="7.25390625" style="30" customWidth="1"/>
    <col min="7" max="7" width="5.75390625" style="30" customWidth="1"/>
    <col min="8" max="8" width="6.875" style="30" customWidth="1"/>
    <col min="9" max="9" width="5.875" style="30" customWidth="1"/>
    <col min="10" max="10" width="7.875" style="30" customWidth="1"/>
    <col min="11" max="11" width="6.00390625" style="30" customWidth="1"/>
    <col min="12" max="12" width="9.375" style="30" customWidth="1"/>
    <col min="13" max="13" width="10.875" style="30" customWidth="1"/>
    <col min="14" max="14" width="9.125" style="30" customWidth="1"/>
    <col min="15" max="15" width="10.875" style="30" hidden="1" customWidth="1"/>
    <col min="16" max="16" width="8.75390625" style="30" hidden="1" customWidth="1"/>
    <col min="17" max="17" width="19.375" style="30" hidden="1" customWidth="1"/>
    <col min="18" max="18" width="0" style="30" hidden="1" customWidth="1"/>
    <col min="19" max="16384" width="9.125" style="30" customWidth="1"/>
  </cols>
  <sheetData>
    <row r="1" spans="1:15" ht="18" customHeight="1">
      <c r="A1" s="127" t="s">
        <v>7</v>
      </c>
      <c r="B1" s="128"/>
      <c r="C1" s="128"/>
      <c r="D1" s="129"/>
      <c r="E1" s="109" t="s">
        <v>92</v>
      </c>
      <c r="F1" s="110"/>
      <c r="G1" s="110"/>
      <c r="H1" s="110"/>
      <c r="I1" s="110"/>
      <c r="J1" s="110"/>
      <c r="K1" s="111"/>
      <c r="L1" s="130" t="s">
        <v>109</v>
      </c>
      <c r="M1" s="131"/>
      <c r="O1" s="120"/>
    </row>
    <row r="2" spans="1:15" ht="12.75" customHeight="1">
      <c r="A2" s="121" t="s">
        <v>104</v>
      </c>
      <c r="B2" s="122"/>
      <c r="C2" s="122"/>
      <c r="D2" s="123"/>
      <c r="E2" s="112"/>
      <c r="F2" s="113"/>
      <c r="G2" s="113"/>
      <c r="H2" s="113"/>
      <c r="I2" s="113"/>
      <c r="J2" s="113"/>
      <c r="K2" s="114"/>
      <c r="L2" s="132"/>
      <c r="M2" s="133"/>
      <c r="O2" s="120"/>
    </row>
    <row r="3" spans="1:15" ht="14.25" customHeight="1" thickBot="1">
      <c r="A3" s="124"/>
      <c r="B3" s="125"/>
      <c r="C3" s="125"/>
      <c r="D3" s="126"/>
      <c r="E3" s="115"/>
      <c r="F3" s="116"/>
      <c r="G3" s="116"/>
      <c r="H3" s="116"/>
      <c r="I3" s="116"/>
      <c r="J3" s="116"/>
      <c r="K3" s="117"/>
      <c r="L3" s="134"/>
      <c r="M3" s="135"/>
      <c r="O3" s="120"/>
    </row>
    <row r="4" spans="1:13" ht="12" customHeight="1">
      <c r="A4" s="56" t="s">
        <v>8</v>
      </c>
      <c r="B4" s="136" t="s">
        <v>40</v>
      </c>
      <c r="C4" s="118" t="s">
        <v>2</v>
      </c>
      <c r="D4" s="118" t="s">
        <v>3</v>
      </c>
      <c r="E4" s="118" t="s">
        <v>6</v>
      </c>
      <c r="F4" s="57" t="s">
        <v>42</v>
      </c>
      <c r="G4" s="118" t="s">
        <v>27</v>
      </c>
      <c r="H4" s="57" t="s">
        <v>47</v>
      </c>
      <c r="I4" s="118" t="s">
        <v>27</v>
      </c>
      <c r="J4" s="58" t="s">
        <v>55</v>
      </c>
      <c r="K4" s="118" t="s">
        <v>27</v>
      </c>
      <c r="L4" s="56" t="s">
        <v>4</v>
      </c>
      <c r="M4" s="118" t="s">
        <v>0</v>
      </c>
    </row>
    <row r="5" spans="1:13" ht="13.5" customHeight="1" thickBot="1">
      <c r="A5" s="59" t="s">
        <v>1</v>
      </c>
      <c r="B5" s="137"/>
      <c r="C5" s="119"/>
      <c r="D5" s="138"/>
      <c r="E5" s="119"/>
      <c r="F5" s="60" t="s">
        <v>43</v>
      </c>
      <c r="G5" s="138"/>
      <c r="H5" s="60" t="s">
        <v>46</v>
      </c>
      <c r="I5" s="138"/>
      <c r="J5" s="61" t="s">
        <v>56</v>
      </c>
      <c r="K5" s="138"/>
      <c r="L5" s="59" t="s">
        <v>5</v>
      </c>
      <c r="M5" s="119"/>
    </row>
    <row r="6" spans="1:13" ht="13.5" customHeight="1" thickBot="1">
      <c r="A6" s="145" t="s">
        <v>170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6"/>
    </row>
    <row r="7" spans="1:17" s="67" customFormat="1" ht="15.75" customHeight="1" thickBot="1">
      <c r="A7" s="63">
        <v>24</v>
      </c>
      <c r="B7" s="1" t="s">
        <v>41</v>
      </c>
      <c r="C7" s="83" t="s">
        <v>149</v>
      </c>
      <c r="D7" s="2" t="s">
        <v>15</v>
      </c>
      <c r="E7" s="85" t="s">
        <v>150</v>
      </c>
      <c r="F7" s="90">
        <f>1!P29</f>
        <v>147</v>
      </c>
      <c r="G7" s="62" t="str">
        <f>1!Q29</f>
        <v>M</v>
      </c>
      <c r="H7" s="64">
        <f>2!P27</f>
        <v>137</v>
      </c>
      <c r="I7" s="62" t="str">
        <f>2!Q27</f>
        <v>M</v>
      </c>
      <c r="J7" s="64">
        <f>3!O27</f>
        <v>148</v>
      </c>
      <c r="K7" s="62" t="str">
        <f>3!P27</f>
        <v>I.</v>
      </c>
      <c r="L7" s="65">
        <f>SUM(F7:J7)</f>
        <v>432</v>
      </c>
      <c r="M7" s="66">
        <v>1</v>
      </c>
      <c r="O7" s="67" t="s">
        <v>65</v>
      </c>
      <c r="P7" s="67" t="s">
        <v>12</v>
      </c>
      <c r="Q7" s="67" t="s">
        <v>66</v>
      </c>
    </row>
    <row r="8" spans="1:17" s="67" customFormat="1" ht="15.75" customHeight="1" thickBot="1">
      <c r="A8" s="69">
        <v>16</v>
      </c>
      <c r="B8" s="1" t="s">
        <v>41</v>
      </c>
      <c r="C8" s="84" t="s">
        <v>135</v>
      </c>
      <c r="D8" s="3" t="s">
        <v>16</v>
      </c>
      <c r="E8" s="86" t="s">
        <v>118</v>
      </c>
      <c r="F8" s="91">
        <f>1!P21</f>
        <v>142</v>
      </c>
      <c r="G8" s="68" t="str">
        <f>1!Q21</f>
        <v>I.</v>
      </c>
      <c r="H8" s="70">
        <f>2!P19</f>
        <v>132</v>
      </c>
      <c r="I8" s="68" t="str">
        <f>2!Q19</f>
        <v>I.</v>
      </c>
      <c r="J8" s="70">
        <f>3!O19</f>
        <v>144</v>
      </c>
      <c r="K8" s="68" t="str">
        <f>3!P19</f>
        <v>I.</v>
      </c>
      <c r="L8" s="71">
        <f>SUM(F8:J8)</f>
        <v>418</v>
      </c>
      <c r="M8" s="72">
        <v>2</v>
      </c>
      <c r="O8" s="67" t="s">
        <v>73</v>
      </c>
      <c r="P8" s="67" t="s">
        <v>32</v>
      </c>
      <c r="Q8" s="67" t="s">
        <v>71</v>
      </c>
    </row>
    <row r="9" spans="1:17" s="67" customFormat="1" ht="15.75" customHeight="1" thickBot="1">
      <c r="A9" s="69">
        <v>7</v>
      </c>
      <c r="B9" s="1" t="s">
        <v>41</v>
      </c>
      <c r="C9" s="84" t="s">
        <v>119</v>
      </c>
      <c r="D9" s="3" t="s">
        <v>69</v>
      </c>
      <c r="E9" s="86" t="s">
        <v>121</v>
      </c>
      <c r="F9" s="91">
        <f>1!P12</f>
        <v>145</v>
      </c>
      <c r="G9" s="68" t="str">
        <f>1!Q12</f>
        <v>I.</v>
      </c>
      <c r="H9" s="70">
        <f>2!P10</f>
        <v>135</v>
      </c>
      <c r="I9" s="68" t="str">
        <f>2!Q10</f>
        <v>I.</v>
      </c>
      <c r="J9" s="70">
        <f>3!O10</f>
        <v>136</v>
      </c>
      <c r="K9" s="68" t="str">
        <f>3!P10</f>
        <v>II.</v>
      </c>
      <c r="L9" s="71">
        <f>SUM(F9:J9)</f>
        <v>416</v>
      </c>
      <c r="M9" s="72">
        <v>3</v>
      </c>
      <c r="O9" s="67" t="s">
        <v>34</v>
      </c>
      <c r="P9" s="67" t="s">
        <v>21</v>
      </c>
      <c r="Q9" s="67" t="s">
        <v>50</v>
      </c>
    </row>
    <row r="10" spans="1:17" s="67" customFormat="1" ht="15.75" customHeight="1" thickBot="1">
      <c r="A10" s="69">
        <v>12</v>
      </c>
      <c r="B10" s="1" t="s">
        <v>41</v>
      </c>
      <c r="C10" s="84" t="s">
        <v>128</v>
      </c>
      <c r="D10" s="3" t="s">
        <v>129</v>
      </c>
      <c r="E10" s="86" t="s">
        <v>130</v>
      </c>
      <c r="F10" s="91">
        <f>1!P17</f>
        <v>135</v>
      </c>
      <c r="G10" s="68" t="str">
        <f>1!Q17</f>
        <v>II.</v>
      </c>
      <c r="H10" s="70">
        <f>2!P15</f>
        <v>130</v>
      </c>
      <c r="I10" s="68" t="str">
        <f>2!Q15</f>
        <v>II.</v>
      </c>
      <c r="J10" s="70">
        <f>3!O15</f>
        <v>148</v>
      </c>
      <c r="K10" s="68" t="str">
        <f>3!P15</f>
        <v>I.</v>
      </c>
      <c r="L10" s="71">
        <f>SUM(F10:J10)</f>
        <v>413</v>
      </c>
      <c r="M10" s="72">
        <v>4</v>
      </c>
      <c r="O10" s="67" t="s">
        <v>20</v>
      </c>
      <c r="P10" s="67" t="s">
        <v>12</v>
      </c>
      <c r="Q10" s="67" t="s">
        <v>50</v>
      </c>
    </row>
    <row r="11" spans="1:17" s="67" customFormat="1" ht="15.75" customHeight="1" thickBot="1">
      <c r="A11" s="69">
        <v>5</v>
      </c>
      <c r="B11" s="1" t="s">
        <v>41</v>
      </c>
      <c r="C11" s="84" t="s">
        <v>116</v>
      </c>
      <c r="D11" s="3" t="s">
        <v>86</v>
      </c>
      <c r="E11" s="82" t="s">
        <v>117</v>
      </c>
      <c r="F11" s="91">
        <f>1!P10</f>
        <v>144</v>
      </c>
      <c r="G11" s="68" t="str">
        <f>1!Q10</f>
        <v>I.</v>
      </c>
      <c r="H11" s="70">
        <f>2!P8</f>
        <v>122</v>
      </c>
      <c r="I11" s="68" t="str">
        <f>2!Q8</f>
        <v>III.</v>
      </c>
      <c r="J11" s="70">
        <f>3!O8</f>
        <v>146</v>
      </c>
      <c r="K11" s="68" t="str">
        <f>3!P8</f>
        <v>I.</v>
      </c>
      <c r="L11" s="71">
        <f>SUM(F11:J11)</f>
        <v>412</v>
      </c>
      <c r="M11" s="72">
        <v>5</v>
      </c>
      <c r="O11" s="67" t="s">
        <v>70</v>
      </c>
      <c r="P11" s="67" t="s">
        <v>69</v>
      </c>
      <c r="Q11" s="67" t="s">
        <v>75</v>
      </c>
    </row>
    <row r="12" spans="1:17" s="67" customFormat="1" ht="15.75" customHeight="1" thickBot="1">
      <c r="A12" s="69">
        <v>9</v>
      </c>
      <c r="B12" s="1" t="s">
        <v>41</v>
      </c>
      <c r="C12" s="84" t="s">
        <v>123</v>
      </c>
      <c r="D12" s="3" t="s">
        <v>11</v>
      </c>
      <c r="E12" s="86" t="s">
        <v>118</v>
      </c>
      <c r="F12" s="91">
        <f>1!P14</f>
        <v>140</v>
      </c>
      <c r="G12" s="68" t="str">
        <f>1!Q14</f>
        <v>I.</v>
      </c>
      <c r="H12" s="70">
        <f>2!P12</f>
        <v>129</v>
      </c>
      <c r="I12" s="68" t="str">
        <f>2!Q12</f>
        <v>II.</v>
      </c>
      <c r="J12" s="70">
        <f>3!O12</f>
        <v>132</v>
      </c>
      <c r="K12" s="68" t="str">
        <f>3!P12</f>
        <v>II.</v>
      </c>
      <c r="L12" s="71">
        <f>SUM(F12:J12)</f>
        <v>401</v>
      </c>
      <c r="M12" s="72">
        <v>6</v>
      </c>
      <c r="O12" s="67" t="s">
        <v>70</v>
      </c>
      <c r="P12" s="67" t="s">
        <v>69</v>
      </c>
      <c r="Q12" s="67" t="s">
        <v>75</v>
      </c>
    </row>
    <row r="13" spans="1:17" s="67" customFormat="1" ht="15.75" customHeight="1" thickBot="1">
      <c r="A13" s="69">
        <v>21</v>
      </c>
      <c r="B13" s="1" t="s">
        <v>41</v>
      </c>
      <c r="C13" s="84" t="s">
        <v>144</v>
      </c>
      <c r="D13" s="3" t="s">
        <v>142</v>
      </c>
      <c r="E13" s="86" t="s">
        <v>143</v>
      </c>
      <c r="F13" s="91">
        <f>1!P26</f>
        <v>142</v>
      </c>
      <c r="G13" s="68" t="str">
        <f>1!Q26</f>
        <v>I.</v>
      </c>
      <c r="H13" s="70">
        <f>2!P24</f>
        <v>128</v>
      </c>
      <c r="I13" s="68" t="str">
        <f>2!Q24</f>
        <v>II.</v>
      </c>
      <c r="J13" s="70">
        <f>3!O24</f>
        <v>127</v>
      </c>
      <c r="K13" s="68" t="str">
        <f>3!P24</f>
        <v>II.</v>
      </c>
      <c r="L13" s="71">
        <f>SUM(F13:J13)</f>
        <v>397</v>
      </c>
      <c r="M13" s="72">
        <v>7</v>
      </c>
      <c r="O13" s="67" t="s">
        <v>37</v>
      </c>
      <c r="P13" s="67" t="s">
        <v>33</v>
      </c>
      <c r="Q13" s="67" t="s">
        <v>28</v>
      </c>
    </row>
    <row r="14" spans="1:17" s="67" customFormat="1" ht="15.75" customHeight="1" thickBot="1">
      <c r="A14" s="69">
        <v>23</v>
      </c>
      <c r="B14" s="1" t="s">
        <v>41</v>
      </c>
      <c r="C14" s="84" t="s">
        <v>146</v>
      </c>
      <c r="D14" s="3" t="s">
        <v>147</v>
      </c>
      <c r="E14" s="86" t="s">
        <v>148</v>
      </c>
      <c r="F14" s="91">
        <f>1!P28</f>
        <v>142</v>
      </c>
      <c r="G14" s="68" t="str">
        <f>1!Q28</f>
        <v>I.</v>
      </c>
      <c r="H14" s="70">
        <f>2!P26</f>
        <v>130</v>
      </c>
      <c r="I14" s="68" t="str">
        <f>2!Q26</f>
        <v>II.</v>
      </c>
      <c r="J14" s="70">
        <f>3!O26</f>
        <v>124</v>
      </c>
      <c r="K14" s="68" t="str">
        <f>3!P26</f>
        <v>II.</v>
      </c>
      <c r="L14" s="71">
        <f>SUM(F14:J14)</f>
        <v>396</v>
      </c>
      <c r="M14" s="72">
        <v>8</v>
      </c>
      <c r="O14" s="67" t="s">
        <v>37</v>
      </c>
      <c r="P14" s="67" t="s">
        <v>83</v>
      </c>
      <c r="Q14" s="67" t="s">
        <v>84</v>
      </c>
    </row>
    <row r="15" spans="1:17" s="67" customFormat="1" ht="15.75" customHeight="1" thickBot="1">
      <c r="A15" s="69">
        <v>25</v>
      </c>
      <c r="B15" s="1" t="s">
        <v>41</v>
      </c>
      <c r="C15" s="84" t="s">
        <v>151</v>
      </c>
      <c r="D15" s="3" t="s">
        <v>152</v>
      </c>
      <c r="E15" s="86" t="s">
        <v>117</v>
      </c>
      <c r="F15" s="91">
        <f>1!P30</f>
        <v>147</v>
      </c>
      <c r="G15" s="68" t="str">
        <f>1!Q30</f>
        <v>M</v>
      </c>
      <c r="H15" s="70">
        <f>2!P28</f>
        <v>124</v>
      </c>
      <c r="I15" s="68" t="str">
        <f>2!Q28</f>
        <v>III.</v>
      </c>
      <c r="J15" s="70">
        <f>3!O28</f>
        <v>124</v>
      </c>
      <c r="K15" s="68" t="str">
        <f>3!P28</f>
        <v>II.</v>
      </c>
      <c r="L15" s="71">
        <f>SUM(F15:J15)</f>
        <v>395</v>
      </c>
      <c r="M15" s="72">
        <v>9</v>
      </c>
      <c r="O15" s="67" t="s">
        <v>72</v>
      </c>
      <c r="P15" s="67" t="s">
        <v>16</v>
      </c>
      <c r="Q15" s="67" t="s">
        <v>63</v>
      </c>
    </row>
    <row r="16" spans="1:17" s="67" customFormat="1" ht="15.75" customHeight="1" thickBot="1">
      <c r="A16" s="69">
        <v>20</v>
      </c>
      <c r="B16" s="1" t="s">
        <v>41</v>
      </c>
      <c r="C16" s="84" t="s">
        <v>141</v>
      </c>
      <c r="D16" s="3" t="s">
        <v>142</v>
      </c>
      <c r="E16" s="86" t="s">
        <v>143</v>
      </c>
      <c r="F16" s="91">
        <f>1!P25</f>
        <v>142</v>
      </c>
      <c r="G16" s="68" t="str">
        <f>1!Q25</f>
        <v>I.</v>
      </c>
      <c r="H16" s="70">
        <f>2!P23</f>
        <v>120</v>
      </c>
      <c r="I16" s="68" t="str">
        <f>2!Q23</f>
        <v>III.</v>
      </c>
      <c r="J16" s="70">
        <f>3!O23</f>
        <v>128</v>
      </c>
      <c r="K16" s="68" t="str">
        <f>3!P23</f>
        <v>II.</v>
      </c>
      <c r="L16" s="71">
        <f>SUM(F16:J16)</f>
        <v>390</v>
      </c>
      <c r="M16" s="72">
        <v>10</v>
      </c>
      <c r="O16" s="67" t="s">
        <v>72</v>
      </c>
      <c r="P16" s="67" t="s">
        <v>16</v>
      </c>
      <c r="Q16" s="67" t="s">
        <v>63</v>
      </c>
    </row>
    <row r="17" spans="1:17" s="67" customFormat="1" ht="15.75" customHeight="1" thickBot="1">
      <c r="A17" s="69">
        <v>31</v>
      </c>
      <c r="B17" s="1" t="s">
        <v>41</v>
      </c>
      <c r="C17" s="84" t="s">
        <v>161</v>
      </c>
      <c r="D17" s="3" t="s">
        <v>132</v>
      </c>
      <c r="E17" s="86" t="s">
        <v>75</v>
      </c>
      <c r="F17" s="91">
        <f>1!P36</f>
        <v>144</v>
      </c>
      <c r="G17" s="68" t="str">
        <f>1!Q36</f>
        <v>I.</v>
      </c>
      <c r="H17" s="70">
        <f>2!P34</f>
        <v>123</v>
      </c>
      <c r="I17" s="68" t="str">
        <f>2!Q34</f>
        <v>III.</v>
      </c>
      <c r="J17" s="70">
        <f>3!O34</f>
        <v>118</v>
      </c>
      <c r="K17" s="68" t="str">
        <f>3!P34</f>
        <v>II.</v>
      </c>
      <c r="L17" s="71">
        <f>SUM(F17:J17)</f>
        <v>385</v>
      </c>
      <c r="M17" s="72">
        <v>11</v>
      </c>
      <c r="O17" s="67" t="s">
        <v>76</v>
      </c>
      <c r="P17" s="67" t="s">
        <v>11</v>
      </c>
      <c r="Q17" s="67" t="s">
        <v>28</v>
      </c>
    </row>
    <row r="18" spans="1:17" s="67" customFormat="1" ht="15.75" customHeight="1" thickBot="1">
      <c r="A18" s="69">
        <v>1</v>
      </c>
      <c r="B18" s="1" t="s">
        <v>41</v>
      </c>
      <c r="C18" s="84" t="s">
        <v>77</v>
      </c>
      <c r="D18" s="3" t="s">
        <v>78</v>
      </c>
      <c r="E18" s="86" t="s">
        <v>114</v>
      </c>
      <c r="F18" s="91">
        <f>1!P6</f>
        <v>142</v>
      </c>
      <c r="G18" s="68" t="str">
        <f>1!Q6</f>
        <v>I.</v>
      </c>
      <c r="H18" s="70">
        <f>2!P4</f>
        <v>128</v>
      </c>
      <c r="I18" s="68" t="str">
        <f>2!Q4</f>
        <v>II.</v>
      </c>
      <c r="J18" s="70">
        <f>3!O4</f>
        <v>111</v>
      </c>
      <c r="K18" s="68" t="str">
        <f>3!P4</f>
        <v>III.</v>
      </c>
      <c r="L18" s="71">
        <f>SUM(F18:J18)</f>
        <v>381</v>
      </c>
      <c r="M18" s="72">
        <v>12</v>
      </c>
      <c r="O18" s="67" t="s">
        <v>74</v>
      </c>
      <c r="P18" s="67" t="s">
        <v>14</v>
      </c>
      <c r="Q18" s="67" t="s">
        <v>50</v>
      </c>
    </row>
    <row r="19" spans="1:17" s="67" customFormat="1" ht="15.75" customHeight="1" thickBot="1">
      <c r="A19" s="69">
        <v>3</v>
      </c>
      <c r="B19" s="1" t="s">
        <v>41</v>
      </c>
      <c r="C19" s="84" t="s">
        <v>120</v>
      </c>
      <c r="D19" s="3" t="s">
        <v>14</v>
      </c>
      <c r="E19" s="86" t="s">
        <v>114</v>
      </c>
      <c r="F19" s="91">
        <f>1!P8</f>
        <v>136</v>
      </c>
      <c r="G19" s="68" t="str">
        <f>1!Q8</f>
        <v>II.</v>
      </c>
      <c r="H19" s="70">
        <f>2!P6</f>
        <v>126</v>
      </c>
      <c r="I19" s="68" t="str">
        <f>2!Q6</f>
        <v>II.</v>
      </c>
      <c r="J19" s="70">
        <f>3!O6</f>
        <v>118</v>
      </c>
      <c r="K19" s="68" t="str">
        <f>3!P6</f>
        <v>II.</v>
      </c>
      <c r="L19" s="71">
        <f>SUM(F19:J19)</f>
        <v>380</v>
      </c>
      <c r="M19" s="72">
        <v>13</v>
      </c>
      <c r="O19" s="67" t="s">
        <v>13</v>
      </c>
      <c r="P19" s="67" t="s">
        <v>14</v>
      </c>
      <c r="Q19" s="67" t="s">
        <v>28</v>
      </c>
    </row>
    <row r="20" spans="1:17" s="67" customFormat="1" ht="15.75" customHeight="1" thickBot="1">
      <c r="A20" s="69">
        <v>13</v>
      </c>
      <c r="B20" s="1" t="s">
        <v>41</v>
      </c>
      <c r="C20" s="84" t="s">
        <v>131</v>
      </c>
      <c r="D20" s="3" t="s">
        <v>132</v>
      </c>
      <c r="E20" s="86" t="s">
        <v>133</v>
      </c>
      <c r="F20" s="91">
        <f>1!P18</f>
        <v>143</v>
      </c>
      <c r="G20" s="68" t="str">
        <f>1!Q18</f>
        <v>I.</v>
      </c>
      <c r="H20" s="70">
        <f>2!P16</f>
        <v>123</v>
      </c>
      <c r="I20" s="68" t="str">
        <f>2!Q16</f>
        <v>III.</v>
      </c>
      <c r="J20" s="70">
        <f>3!O16</f>
        <v>114</v>
      </c>
      <c r="K20" s="68" t="str">
        <f>3!P16</f>
        <v>III.</v>
      </c>
      <c r="L20" s="71">
        <f>SUM(F20:J20)</f>
        <v>380</v>
      </c>
      <c r="M20" s="72">
        <v>14</v>
      </c>
      <c r="O20" s="67" t="s">
        <v>77</v>
      </c>
      <c r="P20" s="67" t="s">
        <v>78</v>
      </c>
      <c r="Q20" s="67" t="s">
        <v>30</v>
      </c>
    </row>
    <row r="21" spans="1:17" s="67" customFormat="1" ht="15.75" customHeight="1" thickBot="1">
      <c r="A21" s="69">
        <v>6</v>
      </c>
      <c r="B21" s="1" t="s">
        <v>41</v>
      </c>
      <c r="C21" s="84" t="s">
        <v>74</v>
      </c>
      <c r="D21" s="3" t="s">
        <v>14</v>
      </c>
      <c r="E21" s="86" t="s">
        <v>118</v>
      </c>
      <c r="F21" s="91">
        <f>1!P11</f>
        <v>139</v>
      </c>
      <c r="G21" s="68" t="str">
        <f>1!Q11</f>
        <v>II.</v>
      </c>
      <c r="H21" s="70">
        <f>2!P9</f>
        <v>118</v>
      </c>
      <c r="I21" s="68" t="str">
        <f>2!Q9</f>
        <v>III.</v>
      </c>
      <c r="J21" s="70">
        <f>3!O9</f>
        <v>121</v>
      </c>
      <c r="K21" s="68" t="str">
        <f>3!P9</f>
        <v>II.</v>
      </c>
      <c r="L21" s="71">
        <f>SUM(F21:J21)</f>
        <v>378</v>
      </c>
      <c r="M21" s="72">
        <v>15</v>
      </c>
      <c r="O21" s="67" t="s">
        <v>89</v>
      </c>
      <c r="P21" s="67" t="s">
        <v>15</v>
      </c>
      <c r="Q21" s="67" t="s">
        <v>35</v>
      </c>
    </row>
    <row r="22" spans="1:17" s="67" customFormat="1" ht="15.75" customHeight="1" thickBot="1">
      <c r="A22" s="69">
        <v>15</v>
      </c>
      <c r="B22" s="1" t="s">
        <v>41</v>
      </c>
      <c r="C22" s="84" t="s">
        <v>134</v>
      </c>
      <c r="D22" s="3" t="s">
        <v>33</v>
      </c>
      <c r="E22" s="86" t="s">
        <v>118</v>
      </c>
      <c r="F22" s="91">
        <f>1!P20</f>
        <v>141</v>
      </c>
      <c r="G22" s="68" t="str">
        <f>1!Q20</f>
        <v>I.</v>
      </c>
      <c r="H22" s="70">
        <f>2!P18</f>
        <v>110</v>
      </c>
      <c r="I22" s="68" t="str">
        <f>2!Q18</f>
        <v>ne</v>
      </c>
      <c r="J22" s="70">
        <f>3!O18</f>
        <v>126</v>
      </c>
      <c r="K22" s="68" t="str">
        <f>3!P18</f>
        <v>II.</v>
      </c>
      <c r="L22" s="71">
        <f>SUM(F22:J22)</f>
        <v>377</v>
      </c>
      <c r="M22" s="72">
        <v>16</v>
      </c>
      <c r="O22" s="67" t="s">
        <v>51</v>
      </c>
      <c r="P22" s="67" t="s">
        <v>15</v>
      </c>
      <c r="Q22" s="67" t="s">
        <v>35</v>
      </c>
    </row>
    <row r="23" spans="1:17" s="67" customFormat="1" ht="15.75" customHeight="1" thickBot="1">
      <c r="A23" s="69">
        <v>2</v>
      </c>
      <c r="B23" s="1" t="s">
        <v>41</v>
      </c>
      <c r="C23" s="84" t="s">
        <v>79</v>
      </c>
      <c r="D23" s="3" t="s">
        <v>80</v>
      </c>
      <c r="E23" s="86" t="s">
        <v>114</v>
      </c>
      <c r="F23" s="91">
        <f>1!P7</f>
        <v>135</v>
      </c>
      <c r="G23" s="68" t="str">
        <f>1!Q7</f>
        <v>II.</v>
      </c>
      <c r="H23" s="70">
        <f>2!P5</f>
        <v>122</v>
      </c>
      <c r="I23" s="68" t="str">
        <f>2!Q5</f>
        <v>III.</v>
      </c>
      <c r="J23" s="70">
        <f>3!O5</f>
        <v>116</v>
      </c>
      <c r="K23" s="68" t="str">
        <f>3!P5</f>
        <v>III.</v>
      </c>
      <c r="L23" s="71">
        <f>SUM(F23:J23)</f>
        <v>373</v>
      </c>
      <c r="M23" s="72">
        <v>17</v>
      </c>
      <c r="O23" s="67" t="s">
        <v>85</v>
      </c>
      <c r="P23" s="67" t="s">
        <v>86</v>
      </c>
      <c r="Q23" s="67" t="s">
        <v>71</v>
      </c>
    </row>
    <row r="24" spans="1:17" s="67" customFormat="1" ht="15.75" customHeight="1" thickBot="1">
      <c r="A24" s="69">
        <v>18</v>
      </c>
      <c r="B24" s="1" t="s">
        <v>41</v>
      </c>
      <c r="C24" s="84" t="s">
        <v>138</v>
      </c>
      <c r="D24" s="3" t="s">
        <v>137</v>
      </c>
      <c r="E24" s="86" t="s">
        <v>121</v>
      </c>
      <c r="F24" s="91">
        <f>1!P23</f>
        <v>132</v>
      </c>
      <c r="G24" s="68" t="str">
        <f>1!Q23</f>
        <v>III.</v>
      </c>
      <c r="H24" s="70">
        <f>2!P21</f>
        <v>117</v>
      </c>
      <c r="I24" s="68" t="str">
        <f>2!Q21</f>
        <v>III.</v>
      </c>
      <c r="J24" s="70">
        <f>3!O21</f>
        <v>119</v>
      </c>
      <c r="K24" s="68" t="str">
        <f>3!P21</f>
        <v>II.</v>
      </c>
      <c r="L24" s="71">
        <f>SUM(F24:J24)</f>
        <v>368</v>
      </c>
      <c r="M24" s="72">
        <v>18</v>
      </c>
      <c r="O24" s="67" t="s">
        <v>79</v>
      </c>
      <c r="P24" s="67" t="s">
        <v>80</v>
      </c>
      <c r="Q24" s="67" t="s">
        <v>30</v>
      </c>
    </row>
    <row r="25" spans="1:17" s="67" customFormat="1" ht="15.75" customHeight="1" thickBot="1">
      <c r="A25" s="69">
        <v>19</v>
      </c>
      <c r="B25" s="1" t="s">
        <v>41</v>
      </c>
      <c r="C25" s="84" t="s">
        <v>139</v>
      </c>
      <c r="D25" s="3" t="s">
        <v>16</v>
      </c>
      <c r="E25" s="86" t="s">
        <v>140</v>
      </c>
      <c r="F25" s="91">
        <f>1!P24</f>
        <v>136</v>
      </c>
      <c r="G25" s="68" t="str">
        <f>1!Q24</f>
        <v>II.</v>
      </c>
      <c r="H25" s="70">
        <f>2!P22</f>
        <v>112</v>
      </c>
      <c r="I25" s="68" t="str">
        <f>2!Q22</f>
        <v>ne</v>
      </c>
      <c r="J25" s="70">
        <f>3!O22</f>
        <v>118</v>
      </c>
      <c r="K25" s="68" t="str">
        <f>3!P22</f>
        <v>II.</v>
      </c>
      <c r="L25" s="71">
        <f>SUM(F25:J25)</f>
        <v>366</v>
      </c>
      <c r="M25" s="72">
        <v>19</v>
      </c>
      <c r="O25" s="67" t="s">
        <v>58</v>
      </c>
      <c r="P25" s="67" t="s">
        <v>23</v>
      </c>
      <c r="Q25" s="67" t="s">
        <v>81</v>
      </c>
    </row>
    <row r="26" spans="1:17" s="67" customFormat="1" ht="15.75" customHeight="1" thickBot="1">
      <c r="A26" s="69">
        <v>29</v>
      </c>
      <c r="B26" s="1" t="s">
        <v>41</v>
      </c>
      <c r="C26" s="84" t="s">
        <v>156</v>
      </c>
      <c r="D26" s="3" t="s">
        <v>33</v>
      </c>
      <c r="E26" s="87" t="s">
        <v>157</v>
      </c>
      <c r="F26" s="91">
        <f>1!P34</f>
        <v>136</v>
      </c>
      <c r="G26" s="68" t="str">
        <f>1!Q34</f>
        <v>II.</v>
      </c>
      <c r="H26" s="70">
        <f>2!P32</f>
        <v>114</v>
      </c>
      <c r="I26" s="68" t="str">
        <f>2!Q32</f>
        <v>ne</v>
      </c>
      <c r="J26" s="70">
        <f>3!O32</f>
        <v>112</v>
      </c>
      <c r="K26" s="68" t="str">
        <f>3!P32</f>
        <v>III.</v>
      </c>
      <c r="L26" s="71">
        <f>SUM(F26:J26)</f>
        <v>362</v>
      </c>
      <c r="M26" s="72">
        <v>20</v>
      </c>
      <c r="O26" s="67" t="s">
        <v>58</v>
      </c>
      <c r="P26" s="67" t="s">
        <v>23</v>
      </c>
      <c r="Q26" s="67" t="s">
        <v>81</v>
      </c>
    </row>
    <row r="27" spans="1:17" s="67" customFormat="1" ht="15.75" customHeight="1" thickBot="1">
      <c r="A27" s="69">
        <v>34</v>
      </c>
      <c r="B27" s="1" t="s">
        <v>41</v>
      </c>
      <c r="C27" s="84" t="s">
        <v>163</v>
      </c>
      <c r="D27" s="3" t="s">
        <v>12</v>
      </c>
      <c r="E27" s="86" t="s">
        <v>114</v>
      </c>
      <c r="F27" s="91">
        <f>1!P39</f>
        <v>133</v>
      </c>
      <c r="G27" s="68" t="str">
        <f>1!Q39</f>
        <v>III.</v>
      </c>
      <c r="H27" s="70">
        <f>2!P37</f>
        <v>110</v>
      </c>
      <c r="I27" s="68" t="str">
        <f>2!Q37</f>
        <v>ne</v>
      </c>
      <c r="J27" s="70">
        <f>3!O37</f>
        <v>117</v>
      </c>
      <c r="K27" s="68" t="str">
        <f>3!P37</f>
        <v>III.</v>
      </c>
      <c r="L27" s="71">
        <f>SUM(F27:J27)</f>
        <v>360</v>
      </c>
      <c r="M27" s="72">
        <v>21</v>
      </c>
      <c r="O27" s="67" t="s">
        <v>39</v>
      </c>
      <c r="P27" s="67" t="s">
        <v>25</v>
      </c>
      <c r="Q27" s="67" t="s">
        <v>28</v>
      </c>
    </row>
    <row r="28" spans="1:17" s="67" customFormat="1" ht="15.75" customHeight="1" thickBot="1">
      <c r="A28" s="69">
        <v>33</v>
      </c>
      <c r="B28" s="1" t="s">
        <v>41</v>
      </c>
      <c r="C28" s="84" t="s">
        <v>162</v>
      </c>
      <c r="D28" s="3" t="s">
        <v>11</v>
      </c>
      <c r="E28" s="86" t="s">
        <v>114</v>
      </c>
      <c r="F28" s="91">
        <f>1!P38</f>
        <v>133</v>
      </c>
      <c r="G28" s="68" t="str">
        <f>1!Q38</f>
        <v>III.</v>
      </c>
      <c r="H28" s="70">
        <f>2!P36</f>
        <v>115</v>
      </c>
      <c r="I28" s="68" t="str">
        <f>2!Q36</f>
        <v>ne</v>
      </c>
      <c r="J28" s="70">
        <f>3!O36</f>
        <v>110</v>
      </c>
      <c r="K28" s="68" t="str">
        <f>3!P36</f>
        <v>III.</v>
      </c>
      <c r="L28" s="71">
        <f>SUM(F28:J28)</f>
        <v>358</v>
      </c>
      <c r="M28" s="72">
        <v>22</v>
      </c>
      <c r="O28" s="67" t="s">
        <v>59</v>
      </c>
      <c r="P28" s="67" t="s">
        <v>15</v>
      </c>
      <c r="Q28" s="67" t="s">
        <v>60</v>
      </c>
    </row>
    <row r="29" spans="1:17" s="67" customFormat="1" ht="15.75" customHeight="1" thickBot="1">
      <c r="A29" s="69">
        <v>22</v>
      </c>
      <c r="B29" s="1" t="s">
        <v>41</v>
      </c>
      <c r="C29" s="84" t="s">
        <v>145</v>
      </c>
      <c r="D29" s="3" t="s">
        <v>25</v>
      </c>
      <c r="E29" s="86" t="s">
        <v>143</v>
      </c>
      <c r="F29" s="91">
        <f>1!P27</f>
        <v>132</v>
      </c>
      <c r="G29" s="68" t="str">
        <f>1!Q27</f>
        <v>III.</v>
      </c>
      <c r="H29" s="70">
        <f>2!P25</f>
        <v>117</v>
      </c>
      <c r="I29" s="68" t="str">
        <f>2!Q25</f>
        <v>III.</v>
      </c>
      <c r="J29" s="70">
        <f>3!O25</f>
        <v>105</v>
      </c>
      <c r="K29" s="68" t="str">
        <f>3!P25</f>
        <v>III.</v>
      </c>
      <c r="L29" s="71">
        <f>SUM(F29:J29)</f>
        <v>354</v>
      </c>
      <c r="M29" s="72">
        <v>23</v>
      </c>
      <c r="O29" s="67" t="s">
        <v>52</v>
      </c>
      <c r="P29" s="67" t="s">
        <v>17</v>
      </c>
      <c r="Q29" s="67" t="s">
        <v>28</v>
      </c>
    </row>
    <row r="30" spans="1:17" s="67" customFormat="1" ht="15.75" customHeight="1" thickBot="1">
      <c r="A30" s="69">
        <v>14</v>
      </c>
      <c r="B30" s="1" t="s">
        <v>41</v>
      </c>
      <c r="C30" s="84" t="s">
        <v>34</v>
      </c>
      <c r="D30" s="3" t="s">
        <v>21</v>
      </c>
      <c r="E30" s="86" t="s">
        <v>118</v>
      </c>
      <c r="F30" s="91">
        <f>1!P19</f>
        <v>128</v>
      </c>
      <c r="G30" s="68" t="str">
        <f>1!Q19</f>
        <v>III.</v>
      </c>
      <c r="H30" s="70">
        <f>2!P17</f>
        <v>122</v>
      </c>
      <c r="I30" s="68" t="str">
        <f>2!Q17</f>
        <v>III.</v>
      </c>
      <c r="J30" s="70">
        <f>3!O17</f>
        <v>101</v>
      </c>
      <c r="K30" s="68" t="str">
        <f>3!P17</f>
        <v>III.</v>
      </c>
      <c r="L30" s="71">
        <f>SUM(F30:J30)</f>
        <v>351</v>
      </c>
      <c r="M30" s="72">
        <v>24</v>
      </c>
      <c r="O30" s="67" t="s">
        <v>52</v>
      </c>
      <c r="P30" s="67" t="s">
        <v>17</v>
      </c>
      <c r="Q30" s="67" t="s">
        <v>28</v>
      </c>
    </row>
    <row r="31" spans="1:17" s="67" customFormat="1" ht="15.75" customHeight="1" thickBot="1">
      <c r="A31" s="69">
        <v>28</v>
      </c>
      <c r="B31" s="1" t="s">
        <v>41</v>
      </c>
      <c r="C31" s="84" t="s">
        <v>155</v>
      </c>
      <c r="D31" s="3" t="s">
        <v>12</v>
      </c>
      <c r="E31" s="87" t="s">
        <v>117</v>
      </c>
      <c r="F31" s="91">
        <f>1!P33</f>
        <v>133</v>
      </c>
      <c r="G31" s="68" t="str">
        <f>1!Q33</f>
        <v>III.</v>
      </c>
      <c r="H31" s="70">
        <f>2!P31</f>
        <v>98</v>
      </c>
      <c r="I31" s="68" t="str">
        <f>2!Q31</f>
        <v>ne</v>
      </c>
      <c r="J31" s="70">
        <f>3!O31</f>
        <v>115</v>
      </c>
      <c r="K31" s="68" t="str">
        <f>3!P31</f>
        <v>III.</v>
      </c>
      <c r="L31" s="71">
        <f>SUM(F31:J31)</f>
        <v>346</v>
      </c>
      <c r="M31" s="72">
        <v>25</v>
      </c>
      <c r="O31" s="67" t="s">
        <v>18</v>
      </c>
      <c r="P31" s="67" t="s">
        <v>19</v>
      </c>
      <c r="Q31" s="67" t="s">
        <v>28</v>
      </c>
    </row>
    <row r="32" spans="1:17" s="67" customFormat="1" ht="15.75" customHeight="1" thickBot="1">
      <c r="A32" s="69">
        <v>32</v>
      </c>
      <c r="B32" s="1" t="s">
        <v>41</v>
      </c>
      <c r="C32" s="84" t="s">
        <v>20</v>
      </c>
      <c r="D32" s="3" t="s">
        <v>12</v>
      </c>
      <c r="E32" s="86" t="s">
        <v>118</v>
      </c>
      <c r="F32" s="91">
        <f>1!P37</f>
        <v>137</v>
      </c>
      <c r="G32" s="68" t="str">
        <f>1!Q37</f>
        <v>II.</v>
      </c>
      <c r="H32" s="70">
        <f>2!P35</f>
        <v>132</v>
      </c>
      <c r="I32" s="68" t="str">
        <f>2!Q35</f>
        <v>I.</v>
      </c>
      <c r="J32" s="70">
        <f>3!O35</f>
        <v>68</v>
      </c>
      <c r="K32" s="68" t="str">
        <f>3!P35</f>
        <v>ne</v>
      </c>
      <c r="L32" s="71">
        <f>SUM(F32:J32)</f>
        <v>337</v>
      </c>
      <c r="M32" s="72">
        <v>26</v>
      </c>
      <c r="O32" s="67" t="s">
        <v>64</v>
      </c>
      <c r="P32" s="67" t="s">
        <v>25</v>
      </c>
      <c r="Q32" s="67" t="s">
        <v>82</v>
      </c>
    </row>
    <row r="33" spans="1:17" s="67" customFormat="1" ht="15.75" customHeight="1" thickBot="1">
      <c r="A33" s="69">
        <v>8</v>
      </c>
      <c r="B33" s="1" t="s">
        <v>41</v>
      </c>
      <c r="C33" s="84" t="s">
        <v>122</v>
      </c>
      <c r="D33" s="3" t="s">
        <v>23</v>
      </c>
      <c r="E33" s="86" t="s">
        <v>118</v>
      </c>
      <c r="F33" s="91">
        <f>1!P13</f>
        <v>131</v>
      </c>
      <c r="G33" s="68" t="str">
        <f>1!Q13</f>
        <v>III.</v>
      </c>
      <c r="H33" s="70">
        <f>2!P11</f>
        <v>83</v>
      </c>
      <c r="I33" s="68" t="str">
        <f>2!Q11</f>
        <v>ne</v>
      </c>
      <c r="J33" s="70">
        <f>3!O11</f>
        <v>102</v>
      </c>
      <c r="K33" s="68" t="str">
        <f>3!P11</f>
        <v>III.</v>
      </c>
      <c r="L33" s="71">
        <f>SUM(F33:J33)</f>
        <v>316</v>
      </c>
      <c r="M33" s="72">
        <v>27</v>
      </c>
      <c r="O33" s="67" t="s">
        <v>64</v>
      </c>
      <c r="P33" s="67" t="s">
        <v>15</v>
      </c>
      <c r="Q33" s="67" t="s">
        <v>28</v>
      </c>
    </row>
    <row r="34" spans="1:17" s="67" customFormat="1" ht="15.75" customHeight="1" thickBot="1">
      <c r="A34" s="69">
        <v>11</v>
      </c>
      <c r="B34" s="1" t="s">
        <v>41</v>
      </c>
      <c r="C34" s="84" t="s">
        <v>126</v>
      </c>
      <c r="D34" s="3" t="s">
        <v>127</v>
      </c>
      <c r="E34" s="86" t="s">
        <v>114</v>
      </c>
      <c r="F34" s="91">
        <f>1!P16</f>
        <v>119</v>
      </c>
      <c r="G34" s="68" t="str">
        <f>1!Q16</f>
        <v>ne</v>
      </c>
      <c r="H34" s="70">
        <f>2!P14</f>
        <v>99</v>
      </c>
      <c r="I34" s="68" t="str">
        <f>2!Q14</f>
        <v>ne</v>
      </c>
      <c r="J34" s="70">
        <f>3!O14</f>
        <v>78</v>
      </c>
      <c r="K34" s="68" t="str">
        <f>3!P14</f>
        <v>ne</v>
      </c>
      <c r="L34" s="71">
        <f>SUM(F34:J34)</f>
        <v>296</v>
      </c>
      <c r="M34" s="72">
        <v>28</v>
      </c>
      <c r="O34" s="67" t="s">
        <v>64</v>
      </c>
      <c r="P34" s="67" t="s">
        <v>25</v>
      </c>
      <c r="Q34" s="67" t="s">
        <v>82</v>
      </c>
    </row>
    <row r="35" spans="1:17" s="67" customFormat="1" ht="15.75" customHeight="1" thickBot="1">
      <c r="A35" s="69">
        <v>4</v>
      </c>
      <c r="B35" s="1" t="s">
        <v>41</v>
      </c>
      <c r="C35" s="84" t="s">
        <v>115</v>
      </c>
      <c r="D35" s="3" t="s">
        <v>16</v>
      </c>
      <c r="E35" s="86" t="s">
        <v>114</v>
      </c>
      <c r="F35" s="91">
        <f>1!P9</f>
        <v>120</v>
      </c>
      <c r="G35" s="68" t="str">
        <f>1!Q9</f>
        <v>ne</v>
      </c>
      <c r="H35" s="70">
        <f>2!P7</f>
        <v>73</v>
      </c>
      <c r="I35" s="68" t="str">
        <f>2!Q7</f>
        <v>ne</v>
      </c>
      <c r="J35" s="70">
        <f>3!O7</f>
        <v>98</v>
      </c>
      <c r="K35" s="68" t="str">
        <f>3!P7</f>
        <v>III.</v>
      </c>
      <c r="L35" s="71">
        <f>SUM(F35:J35)</f>
        <v>291</v>
      </c>
      <c r="M35" s="72">
        <v>29</v>
      </c>
      <c r="O35" s="67" t="s">
        <v>48</v>
      </c>
      <c r="P35" s="67" t="s">
        <v>14</v>
      </c>
      <c r="Q35" s="67" t="s">
        <v>30</v>
      </c>
    </row>
    <row r="36" spans="1:17" s="67" customFormat="1" ht="15.75" customHeight="1" thickBot="1">
      <c r="A36" s="69">
        <v>35</v>
      </c>
      <c r="B36" s="1" t="s">
        <v>41</v>
      </c>
      <c r="C36" s="84" t="s">
        <v>164</v>
      </c>
      <c r="D36" s="3" t="s">
        <v>159</v>
      </c>
      <c r="E36" s="86" t="s">
        <v>165</v>
      </c>
      <c r="F36" s="91">
        <f>1!P40</f>
        <v>101</v>
      </c>
      <c r="G36" s="68" t="str">
        <f>1!Q40</f>
        <v>ne</v>
      </c>
      <c r="H36" s="70">
        <f>2!P38</f>
        <v>90</v>
      </c>
      <c r="I36" s="68" t="str">
        <f>2!Q38</f>
        <v>ne</v>
      </c>
      <c r="J36" s="70">
        <f>3!O38</f>
        <v>75</v>
      </c>
      <c r="K36" s="68" t="str">
        <f>3!P38</f>
        <v>ne</v>
      </c>
      <c r="L36" s="71">
        <f>SUM(F36:J36)</f>
        <v>266</v>
      </c>
      <c r="M36" s="72">
        <v>30</v>
      </c>
      <c r="O36" s="67" t="s">
        <v>48</v>
      </c>
      <c r="P36" s="67" t="s">
        <v>14</v>
      </c>
      <c r="Q36" s="67" t="s">
        <v>30</v>
      </c>
    </row>
    <row r="37" spans="1:17" s="67" customFormat="1" ht="15.75" customHeight="1" thickBot="1">
      <c r="A37" s="69">
        <v>26</v>
      </c>
      <c r="B37" s="1" t="s">
        <v>41</v>
      </c>
      <c r="C37" s="84" t="s">
        <v>153</v>
      </c>
      <c r="D37" s="3" t="s">
        <v>14</v>
      </c>
      <c r="E37" s="86" t="s">
        <v>114</v>
      </c>
      <c r="F37" s="91">
        <f>1!P31</f>
        <v>118</v>
      </c>
      <c r="G37" s="68" t="str">
        <f>1!Q31</f>
        <v>ne</v>
      </c>
      <c r="H37" s="70">
        <f>2!P29</f>
        <v>69</v>
      </c>
      <c r="I37" s="68" t="str">
        <f>2!Q29</f>
        <v>ne</v>
      </c>
      <c r="J37" s="70">
        <f>3!O29</f>
        <v>77</v>
      </c>
      <c r="K37" s="68" t="str">
        <f>3!P29</f>
        <v>ne</v>
      </c>
      <c r="L37" s="71">
        <f>SUM(F37:J37)</f>
        <v>264</v>
      </c>
      <c r="M37" s="72">
        <v>31</v>
      </c>
      <c r="O37" s="67" t="s">
        <v>31</v>
      </c>
      <c r="P37" s="67" t="s">
        <v>32</v>
      </c>
      <c r="Q37" s="67" t="s">
        <v>29</v>
      </c>
    </row>
    <row r="38" spans="1:17" s="67" customFormat="1" ht="15.75" customHeight="1" thickBot="1">
      <c r="A38" s="69">
        <v>10</v>
      </c>
      <c r="B38" s="1" t="s">
        <v>41</v>
      </c>
      <c r="C38" s="84" t="s">
        <v>124</v>
      </c>
      <c r="D38" s="3" t="s">
        <v>33</v>
      </c>
      <c r="E38" s="86" t="s">
        <v>125</v>
      </c>
      <c r="F38" s="91">
        <f>1!P15</f>
        <v>90</v>
      </c>
      <c r="G38" s="68" t="str">
        <f>1!Q15</f>
        <v>ne</v>
      </c>
      <c r="H38" s="70">
        <f>2!P13</f>
        <v>75</v>
      </c>
      <c r="I38" s="68" t="str">
        <f>2!Q13</f>
        <v>ne</v>
      </c>
      <c r="J38" s="70">
        <f>3!O13</f>
        <v>95</v>
      </c>
      <c r="K38" s="68" t="str">
        <f>3!P13</f>
        <v>ne</v>
      </c>
      <c r="L38" s="71">
        <f>SUM(F38:J38)</f>
        <v>260</v>
      </c>
      <c r="M38" s="72">
        <v>32</v>
      </c>
      <c r="O38" s="67" t="s">
        <v>67</v>
      </c>
      <c r="P38" s="67" t="s">
        <v>36</v>
      </c>
      <c r="Q38" s="67" t="s">
        <v>68</v>
      </c>
    </row>
    <row r="39" spans="1:17" s="67" customFormat="1" ht="15.75" customHeight="1" thickBot="1">
      <c r="A39" s="69">
        <v>17</v>
      </c>
      <c r="B39" s="1" t="s">
        <v>41</v>
      </c>
      <c r="C39" s="84" t="s">
        <v>136</v>
      </c>
      <c r="D39" s="3" t="s">
        <v>137</v>
      </c>
      <c r="E39" s="86" t="s">
        <v>118</v>
      </c>
      <c r="F39" s="91">
        <f>1!P22</f>
        <v>62</v>
      </c>
      <c r="G39" s="68" t="str">
        <f>1!Q22</f>
        <v>ne</v>
      </c>
      <c r="H39" s="70">
        <f>2!P20</f>
        <v>34</v>
      </c>
      <c r="I39" s="68" t="str">
        <f>2!Q20</f>
        <v>ne</v>
      </c>
      <c r="J39" s="70">
        <f>3!O20</f>
        <v>47</v>
      </c>
      <c r="K39" s="68" t="str">
        <f>3!P20</f>
        <v>ne</v>
      </c>
      <c r="L39" s="71">
        <f>SUM(F39:J39)</f>
        <v>143</v>
      </c>
      <c r="M39" s="147">
        <v>33</v>
      </c>
      <c r="O39" s="67" t="s">
        <v>67</v>
      </c>
      <c r="P39" s="67" t="s">
        <v>17</v>
      </c>
      <c r="Q39" s="67" t="s">
        <v>87</v>
      </c>
    </row>
    <row r="40" spans="1:13" s="67" customFormat="1" ht="15.75" customHeight="1" thickBot="1">
      <c r="A40" s="143" t="s">
        <v>169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2"/>
    </row>
    <row r="41" spans="1:17" s="67" customFormat="1" ht="15.75" customHeight="1" thickBot="1">
      <c r="A41" s="69">
        <v>38</v>
      </c>
      <c r="B41" s="1" t="s">
        <v>166</v>
      </c>
      <c r="C41" s="84" t="s">
        <v>119</v>
      </c>
      <c r="D41" s="3" t="s">
        <v>69</v>
      </c>
      <c r="E41" s="86" t="s">
        <v>168</v>
      </c>
      <c r="F41" s="91">
        <f>1!P43</f>
        <v>147</v>
      </c>
      <c r="G41" s="68" t="str">
        <f>1!Q43</f>
        <v>M</v>
      </c>
      <c r="H41" s="70">
        <f>2!P41</f>
        <v>133</v>
      </c>
      <c r="I41" s="68" t="str">
        <f>2!Q41</f>
        <v>I.</v>
      </c>
      <c r="J41" s="70">
        <f>3!O41</f>
        <v>160</v>
      </c>
      <c r="K41" s="68" t="str">
        <f>3!P41</f>
        <v>M</v>
      </c>
      <c r="L41" s="71">
        <f>SUM(F41:J41)</f>
        <v>440</v>
      </c>
      <c r="M41" s="72">
        <v>1</v>
      </c>
      <c r="O41" s="67" t="s">
        <v>67</v>
      </c>
      <c r="P41" s="67" t="s">
        <v>36</v>
      </c>
      <c r="Q41" s="67" t="s">
        <v>68</v>
      </c>
    </row>
    <row r="42" spans="1:17" s="67" customFormat="1" ht="15.75" customHeight="1" thickBot="1">
      <c r="A42" s="69">
        <v>27</v>
      </c>
      <c r="B42" s="1" t="s">
        <v>166</v>
      </c>
      <c r="C42" s="84" t="s">
        <v>154</v>
      </c>
      <c r="D42" s="3" t="s">
        <v>15</v>
      </c>
      <c r="E42" s="86" t="s">
        <v>75</v>
      </c>
      <c r="F42" s="91">
        <f>1!P32</f>
        <v>138</v>
      </c>
      <c r="G42" s="68" t="str">
        <f>1!Q32</f>
        <v>II.</v>
      </c>
      <c r="H42" s="70">
        <f>2!P30</f>
        <v>136</v>
      </c>
      <c r="I42" s="68" t="str">
        <f>2!Q30</f>
        <v>I.</v>
      </c>
      <c r="J42" s="70">
        <f>3!O30</f>
        <v>145</v>
      </c>
      <c r="K42" s="68" t="str">
        <f>3!P30</f>
        <v>I.</v>
      </c>
      <c r="L42" s="71">
        <f>SUM(F42:J42)</f>
        <v>419</v>
      </c>
      <c r="M42" s="72">
        <v>2</v>
      </c>
      <c r="O42" s="67" t="s">
        <v>49</v>
      </c>
      <c r="P42" s="67" t="s">
        <v>23</v>
      </c>
      <c r="Q42" s="67" t="s">
        <v>38</v>
      </c>
    </row>
    <row r="43" spans="1:17" s="67" customFormat="1" ht="15.75" customHeight="1" thickBot="1">
      <c r="A43" s="69">
        <v>30</v>
      </c>
      <c r="B43" s="1" t="s">
        <v>166</v>
      </c>
      <c r="C43" s="84" t="s">
        <v>158</v>
      </c>
      <c r="D43" s="3" t="s">
        <v>159</v>
      </c>
      <c r="E43" s="86" t="s">
        <v>160</v>
      </c>
      <c r="F43" s="91">
        <f>1!P35</f>
        <v>143</v>
      </c>
      <c r="G43" s="68" t="str">
        <f>1!Q35</f>
        <v>I.</v>
      </c>
      <c r="H43" s="70">
        <f>2!P33</f>
        <v>129</v>
      </c>
      <c r="I43" s="68" t="str">
        <f>2!Q33</f>
        <v>II.</v>
      </c>
      <c r="J43" s="70">
        <f>3!O33</f>
        <v>135</v>
      </c>
      <c r="K43" s="68" t="str">
        <f>3!P33</f>
        <v>II.</v>
      </c>
      <c r="L43" s="71">
        <f>SUM(F43:J43)</f>
        <v>407</v>
      </c>
      <c r="M43" s="72">
        <v>3</v>
      </c>
      <c r="O43" s="67" t="s">
        <v>49</v>
      </c>
      <c r="P43" s="67" t="s">
        <v>23</v>
      </c>
      <c r="Q43" s="67" t="s">
        <v>38</v>
      </c>
    </row>
    <row r="44" spans="1:17" s="67" customFormat="1" ht="15.75" customHeight="1" thickBot="1">
      <c r="A44" s="69">
        <v>36</v>
      </c>
      <c r="B44" s="1" t="s">
        <v>166</v>
      </c>
      <c r="C44" s="84" t="s">
        <v>120</v>
      </c>
      <c r="D44" s="3" t="s">
        <v>167</v>
      </c>
      <c r="E44" s="86" t="s">
        <v>114</v>
      </c>
      <c r="F44" s="91">
        <f>1!P41</f>
        <v>141</v>
      </c>
      <c r="G44" s="68" t="str">
        <f>1!Q41</f>
        <v>I.</v>
      </c>
      <c r="H44" s="70">
        <f>2!P39</f>
        <v>128</v>
      </c>
      <c r="I44" s="68" t="str">
        <f>2!Q39</f>
        <v>II.</v>
      </c>
      <c r="J44" s="70">
        <f>3!O39</f>
        <v>136</v>
      </c>
      <c r="K44" s="68" t="str">
        <f>3!P39</f>
        <v>II.</v>
      </c>
      <c r="L44" s="71">
        <f>SUM(F44:J44)</f>
        <v>405</v>
      </c>
      <c r="M44" s="72">
        <v>4</v>
      </c>
      <c r="O44" s="67" t="s">
        <v>61</v>
      </c>
      <c r="P44" s="67" t="s">
        <v>62</v>
      </c>
      <c r="Q44" s="67" t="s">
        <v>88</v>
      </c>
    </row>
    <row r="45" spans="1:13" s="67" customFormat="1" ht="15.75" customHeight="1" thickBot="1">
      <c r="A45" s="69">
        <v>45</v>
      </c>
      <c r="B45" s="1" t="s">
        <v>166</v>
      </c>
      <c r="C45" s="84" t="s">
        <v>146</v>
      </c>
      <c r="D45" s="3" t="s">
        <v>147</v>
      </c>
      <c r="E45" s="86" t="s">
        <v>148</v>
      </c>
      <c r="F45" s="91">
        <f>1!P50</f>
        <v>144</v>
      </c>
      <c r="G45" s="68" t="str">
        <f>1!Q50</f>
        <v>I.</v>
      </c>
      <c r="H45" s="70">
        <f>2!P48</f>
        <v>137</v>
      </c>
      <c r="I45" s="68" t="str">
        <f>2!Q48</f>
        <v>M</v>
      </c>
      <c r="J45" s="70">
        <f>3!O48</f>
        <v>122</v>
      </c>
      <c r="K45" s="68" t="str">
        <f>3!P48</f>
        <v>II.</v>
      </c>
      <c r="L45" s="71">
        <f>SUM(F45:J45)</f>
        <v>403</v>
      </c>
      <c r="M45" s="72">
        <v>5</v>
      </c>
    </row>
    <row r="46" spans="1:13" s="67" customFormat="1" ht="15.75" customHeight="1" thickBot="1">
      <c r="A46" s="69">
        <v>43</v>
      </c>
      <c r="B46" s="1" t="s">
        <v>166</v>
      </c>
      <c r="C46" s="84" t="s">
        <v>139</v>
      </c>
      <c r="D46" s="3" t="s">
        <v>16</v>
      </c>
      <c r="E46" s="86" t="s">
        <v>140</v>
      </c>
      <c r="F46" s="91">
        <f>1!P48</f>
        <v>131</v>
      </c>
      <c r="G46" s="68" t="str">
        <f>1!Q48</f>
        <v>III.</v>
      </c>
      <c r="H46" s="70">
        <f>2!P46</f>
        <v>130</v>
      </c>
      <c r="I46" s="68" t="str">
        <f>2!Q46</f>
        <v>II.</v>
      </c>
      <c r="J46" s="70">
        <f>3!O46</f>
        <v>136</v>
      </c>
      <c r="K46" s="68" t="str">
        <f>3!P46</f>
        <v>II.</v>
      </c>
      <c r="L46" s="71">
        <f>SUM(F46:J46)</f>
        <v>397</v>
      </c>
      <c r="M46" s="72">
        <v>6</v>
      </c>
    </row>
    <row r="47" spans="1:13" s="67" customFormat="1" ht="15.75" customHeight="1" thickBot="1">
      <c r="A47" s="69">
        <v>40</v>
      </c>
      <c r="B47" s="1" t="s">
        <v>166</v>
      </c>
      <c r="C47" s="84" t="s">
        <v>34</v>
      </c>
      <c r="D47" s="3" t="s">
        <v>21</v>
      </c>
      <c r="E47" s="86" t="s">
        <v>118</v>
      </c>
      <c r="F47" s="91">
        <f>1!P45</f>
        <v>138</v>
      </c>
      <c r="G47" s="68" t="str">
        <f>1!Q45</f>
        <v>II.</v>
      </c>
      <c r="H47" s="70">
        <f>2!P43</f>
        <v>125</v>
      </c>
      <c r="I47" s="68" t="str">
        <f>2!Q43</f>
        <v>II.</v>
      </c>
      <c r="J47" s="70">
        <f>3!O43</f>
        <v>133</v>
      </c>
      <c r="K47" s="68" t="str">
        <f>3!P43</f>
        <v>II.</v>
      </c>
      <c r="L47" s="71">
        <f>SUM(F47:J47)</f>
        <v>396</v>
      </c>
      <c r="M47" s="72">
        <v>7</v>
      </c>
    </row>
    <row r="48" spans="1:13" s="67" customFormat="1" ht="15.75" customHeight="1" thickBot="1">
      <c r="A48" s="69">
        <v>42</v>
      </c>
      <c r="B48" s="1" t="s">
        <v>166</v>
      </c>
      <c r="C48" s="84" t="s">
        <v>138</v>
      </c>
      <c r="D48" s="3" t="s">
        <v>137</v>
      </c>
      <c r="E48" s="86" t="s">
        <v>168</v>
      </c>
      <c r="F48" s="91">
        <f>1!P47</f>
        <v>138</v>
      </c>
      <c r="G48" s="68" t="str">
        <f>1!Q47</f>
        <v>II.</v>
      </c>
      <c r="H48" s="70">
        <f>2!P45</f>
        <v>120</v>
      </c>
      <c r="I48" s="68" t="str">
        <f>2!Q45</f>
        <v>III.</v>
      </c>
      <c r="J48" s="70">
        <f>3!O45</f>
        <v>127</v>
      </c>
      <c r="K48" s="68" t="str">
        <f>3!P45</f>
        <v>II.</v>
      </c>
      <c r="L48" s="71">
        <f>SUM(F48:J48)</f>
        <v>385</v>
      </c>
      <c r="M48" s="72">
        <v>8</v>
      </c>
    </row>
    <row r="49" spans="1:13" s="67" customFormat="1" ht="15.75" customHeight="1" thickBot="1">
      <c r="A49" s="69">
        <v>37</v>
      </c>
      <c r="B49" s="1" t="s">
        <v>166</v>
      </c>
      <c r="C49" s="84" t="s">
        <v>116</v>
      </c>
      <c r="D49" s="3" t="s">
        <v>86</v>
      </c>
      <c r="E49" s="86" t="s">
        <v>117</v>
      </c>
      <c r="F49" s="91">
        <f>1!P42</f>
        <v>139</v>
      </c>
      <c r="G49" s="68" t="str">
        <f>1!Q42</f>
        <v>II.</v>
      </c>
      <c r="H49" s="70">
        <f>2!P40</f>
        <v>125</v>
      </c>
      <c r="I49" s="68" t="str">
        <f>2!Q40</f>
        <v>II.</v>
      </c>
      <c r="J49" s="70">
        <f>3!O40</f>
        <v>120</v>
      </c>
      <c r="K49" s="68" t="str">
        <f>3!P40</f>
        <v>II.</v>
      </c>
      <c r="L49" s="71">
        <f>SUM(F49:J49)</f>
        <v>384</v>
      </c>
      <c r="M49" s="72">
        <v>9</v>
      </c>
    </row>
    <row r="50" spans="1:13" s="67" customFormat="1" ht="15.75" customHeight="1" thickBot="1">
      <c r="A50" s="69">
        <v>41</v>
      </c>
      <c r="B50" s="1" t="s">
        <v>166</v>
      </c>
      <c r="C50" s="84" t="s">
        <v>135</v>
      </c>
      <c r="D50" s="3" t="s">
        <v>16</v>
      </c>
      <c r="E50" s="86" t="s">
        <v>118</v>
      </c>
      <c r="F50" s="91">
        <f>1!P46</f>
        <v>141</v>
      </c>
      <c r="G50" s="68" t="str">
        <f>1!Q46</f>
        <v>I.</v>
      </c>
      <c r="H50" s="70">
        <f>2!P44</f>
        <v>118</v>
      </c>
      <c r="I50" s="68" t="str">
        <f>2!Q44</f>
        <v>III.</v>
      </c>
      <c r="J50" s="70">
        <f>3!O44</f>
        <v>104</v>
      </c>
      <c r="K50" s="68" t="str">
        <f>3!P44</f>
        <v>III.</v>
      </c>
      <c r="L50" s="71">
        <f>SUM(F50:J50)</f>
        <v>363</v>
      </c>
      <c r="M50" s="72">
        <v>10</v>
      </c>
    </row>
    <row r="51" spans="1:13" s="67" customFormat="1" ht="15.75" customHeight="1" thickBot="1">
      <c r="A51" s="69">
        <v>39</v>
      </c>
      <c r="B51" s="1" t="s">
        <v>166</v>
      </c>
      <c r="C51" s="84" t="s">
        <v>122</v>
      </c>
      <c r="D51" s="3" t="s">
        <v>23</v>
      </c>
      <c r="E51" s="86" t="s">
        <v>118</v>
      </c>
      <c r="F51" s="91">
        <f>1!P44</f>
        <v>136</v>
      </c>
      <c r="G51" s="68" t="str">
        <f>1!Q44</f>
        <v>II.</v>
      </c>
      <c r="H51" s="70">
        <f>2!P42</f>
        <v>96</v>
      </c>
      <c r="I51" s="68" t="str">
        <f>2!Q42</f>
        <v>ne</v>
      </c>
      <c r="J51" s="70">
        <f>3!O42</f>
        <v>109</v>
      </c>
      <c r="K51" s="68" t="str">
        <f>3!P42</f>
        <v>III.</v>
      </c>
      <c r="L51" s="71">
        <f>SUM(F51:J51)</f>
        <v>341</v>
      </c>
      <c r="M51" s="72">
        <v>11</v>
      </c>
    </row>
    <row r="52" spans="1:13" s="67" customFormat="1" ht="15.75" customHeight="1" thickBot="1">
      <c r="A52" s="69">
        <v>44</v>
      </c>
      <c r="B52" s="1" t="s">
        <v>166</v>
      </c>
      <c r="C52" s="84" t="s">
        <v>155</v>
      </c>
      <c r="D52" s="3" t="s">
        <v>12</v>
      </c>
      <c r="E52" s="86" t="s">
        <v>117</v>
      </c>
      <c r="F52" s="91">
        <f>1!P49</f>
        <v>135</v>
      </c>
      <c r="G52" s="68" t="str">
        <f>1!Q49</f>
        <v>II.</v>
      </c>
      <c r="H52" s="70">
        <f>2!P47</f>
        <v>92</v>
      </c>
      <c r="I52" s="68" t="str">
        <f>2!Q47</f>
        <v>ne</v>
      </c>
      <c r="J52" s="70">
        <f>3!O47</f>
        <v>94</v>
      </c>
      <c r="K52" s="68" t="str">
        <f>3!P47</f>
        <v>ne</v>
      </c>
      <c r="L52" s="71">
        <f>SUM(F52:J52)</f>
        <v>321</v>
      </c>
      <c r="M52" s="72">
        <v>12</v>
      </c>
    </row>
    <row r="53" spans="1:13" s="67" customFormat="1" ht="15.75" customHeight="1">
      <c r="A53" s="69">
        <v>46</v>
      </c>
      <c r="B53" s="1" t="s">
        <v>166</v>
      </c>
      <c r="C53" s="84" t="s">
        <v>115</v>
      </c>
      <c r="D53" s="3" t="s">
        <v>16</v>
      </c>
      <c r="E53" s="86" t="s">
        <v>114</v>
      </c>
      <c r="F53" s="91">
        <f>1!P51</f>
        <v>129</v>
      </c>
      <c r="G53" s="68" t="str">
        <f>1!Q51</f>
        <v>III.</v>
      </c>
      <c r="H53" s="70">
        <f>2!P49</f>
        <v>59</v>
      </c>
      <c r="I53" s="68" t="str">
        <f>2!Q49</f>
        <v>ne</v>
      </c>
      <c r="J53" s="70">
        <f>3!O49</f>
        <v>83</v>
      </c>
      <c r="K53" s="68" t="str">
        <f>3!P49</f>
        <v>ne</v>
      </c>
      <c r="L53" s="71">
        <f>SUM(F53:J53)</f>
        <v>271</v>
      </c>
      <c r="M53" s="72">
        <v>13</v>
      </c>
    </row>
    <row r="54" spans="1:13" s="67" customFormat="1" ht="15.75" customHeight="1">
      <c r="A54" s="92"/>
      <c r="B54" s="93"/>
      <c r="C54" s="94"/>
      <c r="D54" s="82"/>
      <c r="E54" s="82"/>
      <c r="F54" s="102"/>
      <c r="G54" s="92"/>
      <c r="H54" s="92"/>
      <c r="I54" s="92"/>
      <c r="J54" s="92"/>
      <c r="K54" s="92"/>
      <c r="L54" s="95"/>
      <c r="M54" s="96"/>
    </row>
    <row r="55" spans="1:5" ht="15">
      <c r="A55" s="73"/>
      <c r="B55" s="73"/>
      <c r="C55" s="103" t="s">
        <v>9</v>
      </c>
      <c r="D55" s="104"/>
      <c r="E55" s="108">
        <f ca="1">NOW()</f>
        <v>42490.60070729167</v>
      </c>
    </row>
    <row r="56" ht="13.5" thickBot="1"/>
    <row r="57" spans="3:5" ht="12.75">
      <c r="C57" s="74" t="s">
        <v>54</v>
      </c>
      <c r="D57" s="75">
        <f>COUNTIF(B7:B45,"R")</f>
        <v>5</v>
      </c>
      <c r="E57" s="30" t="s">
        <v>10</v>
      </c>
    </row>
    <row r="58" spans="3:4" ht="13.5" thickBot="1">
      <c r="C58" s="76" t="s">
        <v>53</v>
      </c>
      <c r="D58" s="77">
        <f>COUNTIF(B7:B45,"P")</f>
        <v>33</v>
      </c>
    </row>
    <row r="59" spans="1:5" ht="12.75">
      <c r="A59" s="78"/>
      <c r="B59" s="78"/>
      <c r="C59" s="78"/>
      <c r="D59" s="78"/>
      <c r="E59" s="78"/>
    </row>
    <row r="60" spans="1:13" ht="12.75">
      <c r="A60" s="78"/>
      <c r="B60" s="78"/>
      <c r="C60" s="81" t="s">
        <v>90</v>
      </c>
      <c r="D60" s="107" t="s">
        <v>110</v>
      </c>
      <c r="E60" s="106" t="s">
        <v>113</v>
      </c>
      <c r="F60" s="81"/>
      <c r="G60" s="81"/>
      <c r="H60" s="81"/>
      <c r="I60" s="81" t="s">
        <v>91</v>
      </c>
      <c r="K60" s="105" t="s">
        <v>111</v>
      </c>
      <c r="L60" s="106"/>
      <c r="M60" s="106" t="s">
        <v>112</v>
      </c>
    </row>
    <row r="61" spans="1:5" ht="12.75">
      <c r="A61" s="78"/>
      <c r="B61" s="78"/>
      <c r="C61" s="79"/>
      <c r="D61" s="80"/>
      <c r="E61" s="80"/>
    </row>
    <row r="62" spans="1:5" ht="12.75">
      <c r="A62" s="78"/>
      <c r="B62" s="78"/>
      <c r="C62" s="79"/>
      <c r="D62" s="80"/>
      <c r="E62" s="80"/>
    </row>
    <row r="63" spans="1:5" ht="12.75">
      <c r="A63" s="78"/>
      <c r="B63" s="78"/>
      <c r="C63" s="78"/>
      <c r="D63" s="78"/>
      <c r="E63" s="78"/>
    </row>
  </sheetData>
  <sheetProtection/>
  <mergeCells count="15">
    <mergeCell ref="I4:I5"/>
    <mergeCell ref="K4:K5"/>
    <mergeCell ref="M4:M5"/>
    <mergeCell ref="A40:M40"/>
    <mergeCell ref="A6:M6"/>
    <mergeCell ref="A1:D1"/>
    <mergeCell ref="E1:K3"/>
    <mergeCell ref="L1:M3"/>
    <mergeCell ref="O1:O3"/>
    <mergeCell ref="A2:D3"/>
    <mergeCell ref="B4:B5"/>
    <mergeCell ref="C4:C5"/>
    <mergeCell ref="D4:D5"/>
    <mergeCell ref="E4:E5"/>
    <mergeCell ref="G4:G5"/>
  </mergeCells>
  <conditionalFormatting sqref="B7:B39 B41:B54">
    <cfRule type="cellIs" priority="2" dxfId="1" operator="equal" stopIfTrue="1">
      <formula>"R"</formula>
    </cfRule>
  </conditionalFormatting>
  <conditionalFormatting sqref="F7:J39 F41:J54">
    <cfRule type="cellIs" priority="1" dxfId="12" operator="equal" stopIfTrue="1">
      <formula>0</formula>
    </cfRule>
  </conditionalFormatting>
  <printOptions/>
  <pageMargins left="0.35433070866141736" right="0.1968503937007874" top="0.2362204724409449" bottom="0.7086614173228347" header="0.15748031496062992" footer="0.3937007874015748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29">
      <selection activeCell="T45" sqref="T45"/>
    </sheetView>
  </sheetViews>
  <sheetFormatPr defaultColWidth="9.00390625" defaultRowHeight="12.75"/>
  <cols>
    <col min="1" max="1" width="4.875" style="30" customWidth="1"/>
    <col min="2" max="2" width="5.25390625" style="30" customWidth="1"/>
    <col min="3" max="3" width="16.625" style="30" customWidth="1"/>
    <col min="4" max="4" width="18.25390625" style="30" customWidth="1"/>
    <col min="5" max="5" width="18.125" style="30" customWidth="1"/>
    <col min="6" max="6" width="7.25390625" style="30" customWidth="1"/>
    <col min="7" max="7" width="5.75390625" style="30" customWidth="1"/>
    <col min="8" max="8" width="6.875" style="30" customWidth="1"/>
    <col min="9" max="9" width="5.875" style="30" customWidth="1"/>
    <col min="10" max="10" width="7.875" style="30" customWidth="1"/>
    <col min="11" max="11" width="6.00390625" style="30" customWidth="1"/>
    <col min="12" max="12" width="9.375" style="30" customWidth="1"/>
    <col min="13" max="13" width="10.875" style="30" customWidth="1"/>
    <col min="14" max="14" width="9.125" style="30" customWidth="1"/>
    <col min="15" max="15" width="10.875" style="30" hidden="1" customWidth="1"/>
    <col min="16" max="16" width="8.75390625" style="30" hidden="1" customWidth="1"/>
    <col min="17" max="17" width="19.375" style="30" hidden="1" customWidth="1"/>
    <col min="18" max="18" width="0" style="30" hidden="1" customWidth="1"/>
    <col min="19" max="16384" width="9.125" style="30" customWidth="1"/>
  </cols>
  <sheetData>
    <row r="1" spans="1:15" ht="18" customHeight="1">
      <c r="A1" s="127" t="s">
        <v>7</v>
      </c>
      <c r="B1" s="128"/>
      <c r="C1" s="128"/>
      <c r="D1" s="129"/>
      <c r="E1" s="109" t="s">
        <v>92</v>
      </c>
      <c r="F1" s="110"/>
      <c r="G1" s="110"/>
      <c r="H1" s="110"/>
      <c r="I1" s="110"/>
      <c r="J1" s="110"/>
      <c r="K1" s="111"/>
      <c r="L1" s="130" t="s">
        <v>109</v>
      </c>
      <c r="M1" s="131"/>
      <c r="O1" s="120"/>
    </row>
    <row r="2" spans="1:15" ht="12.75" customHeight="1">
      <c r="A2" s="121" t="s">
        <v>104</v>
      </c>
      <c r="B2" s="122"/>
      <c r="C2" s="122"/>
      <c r="D2" s="123"/>
      <c r="E2" s="112"/>
      <c r="F2" s="113"/>
      <c r="G2" s="113"/>
      <c r="H2" s="113"/>
      <c r="I2" s="113"/>
      <c r="J2" s="113"/>
      <c r="K2" s="114"/>
      <c r="L2" s="132"/>
      <c r="M2" s="133"/>
      <c r="O2" s="120"/>
    </row>
    <row r="3" spans="1:15" ht="14.25" customHeight="1" thickBot="1">
      <c r="A3" s="124"/>
      <c r="B3" s="125"/>
      <c r="C3" s="125"/>
      <c r="D3" s="126"/>
      <c r="E3" s="115"/>
      <c r="F3" s="116"/>
      <c r="G3" s="116"/>
      <c r="H3" s="116"/>
      <c r="I3" s="116"/>
      <c r="J3" s="116"/>
      <c r="K3" s="117"/>
      <c r="L3" s="134"/>
      <c r="M3" s="135"/>
      <c r="O3" s="120"/>
    </row>
    <row r="4" spans="1:13" ht="12" customHeight="1">
      <c r="A4" s="56" t="s">
        <v>8</v>
      </c>
      <c r="B4" s="136" t="s">
        <v>40</v>
      </c>
      <c r="C4" s="118" t="s">
        <v>2</v>
      </c>
      <c r="D4" s="118" t="s">
        <v>3</v>
      </c>
      <c r="E4" s="118" t="s">
        <v>6</v>
      </c>
      <c r="F4" s="57" t="s">
        <v>42</v>
      </c>
      <c r="G4" s="118" t="s">
        <v>27</v>
      </c>
      <c r="H4" s="57" t="s">
        <v>47</v>
      </c>
      <c r="I4" s="118" t="s">
        <v>27</v>
      </c>
      <c r="J4" s="58" t="s">
        <v>55</v>
      </c>
      <c r="K4" s="118" t="s">
        <v>27</v>
      </c>
      <c r="L4" s="56" t="s">
        <v>4</v>
      </c>
      <c r="M4" s="118" t="s">
        <v>0</v>
      </c>
    </row>
    <row r="5" spans="1:13" ht="13.5" customHeight="1" thickBot="1">
      <c r="A5" s="59" t="s">
        <v>1</v>
      </c>
      <c r="B5" s="137"/>
      <c r="C5" s="119"/>
      <c r="D5" s="138"/>
      <c r="E5" s="119"/>
      <c r="F5" s="60" t="s">
        <v>43</v>
      </c>
      <c r="G5" s="138"/>
      <c r="H5" s="60" t="s">
        <v>46</v>
      </c>
      <c r="I5" s="138"/>
      <c r="J5" s="61" t="s">
        <v>56</v>
      </c>
      <c r="K5" s="138"/>
      <c r="L5" s="59" t="s">
        <v>5</v>
      </c>
      <c r="M5" s="119"/>
    </row>
    <row r="6" spans="1:17" s="67" customFormat="1" ht="15.75" customHeight="1" thickBot="1">
      <c r="A6" s="63">
        <v>38</v>
      </c>
      <c r="B6" s="1" t="s">
        <v>166</v>
      </c>
      <c r="C6" s="83" t="s">
        <v>119</v>
      </c>
      <c r="D6" s="2" t="s">
        <v>69</v>
      </c>
      <c r="E6" s="85" t="s">
        <v>168</v>
      </c>
      <c r="F6" s="90">
        <f>1!P43</f>
        <v>147</v>
      </c>
      <c r="G6" s="62" t="str">
        <f>1!Q43</f>
        <v>M</v>
      </c>
      <c r="H6" s="64">
        <f>2!P41</f>
        <v>133</v>
      </c>
      <c r="I6" s="62" t="str">
        <f>2!Q41</f>
        <v>I.</v>
      </c>
      <c r="J6" s="64">
        <f>3!O41</f>
        <v>160</v>
      </c>
      <c r="K6" s="62" t="str">
        <f>3!P41</f>
        <v>M</v>
      </c>
      <c r="L6" s="65">
        <f>SUM(F6:J6)</f>
        <v>440</v>
      </c>
      <c r="M6" s="66">
        <v>1</v>
      </c>
      <c r="O6" s="67" t="s">
        <v>65</v>
      </c>
      <c r="P6" s="67" t="s">
        <v>12</v>
      </c>
      <c r="Q6" s="67" t="s">
        <v>66</v>
      </c>
    </row>
    <row r="7" spans="1:17" s="67" customFormat="1" ht="15.75" customHeight="1" thickBot="1">
      <c r="A7" s="69">
        <v>24</v>
      </c>
      <c r="B7" s="1" t="s">
        <v>41</v>
      </c>
      <c r="C7" s="84" t="s">
        <v>149</v>
      </c>
      <c r="D7" s="3" t="s">
        <v>15</v>
      </c>
      <c r="E7" s="86" t="s">
        <v>150</v>
      </c>
      <c r="F7" s="91">
        <f>1!P29</f>
        <v>147</v>
      </c>
      <c r="G7" s="68" t="str">
        <f>1!Q29</f>
        <v>M</v>
      </c>
      <c r="H7" s="70">
        <f>2!P27</f>
        <v>137</v>
      </c>
      <c r="I7" s="68" t="str">
        <f>2!Q27</f>
        <v>M</v>
      </c>
      <c r="J7" s="70">
        <f>3!O27</f>
        <v>148</v>
      </c>
      <c r="K7" s="68" t="str">
        <f>3!P27</f>
        <v>I.</v>
      </c>
      <c r="L7" s="71">
        <f>SUM(F7:J7)</f>
        <v>432</v>
      </c>
      <c r="M7" s="72">
        <v>2</v>
      </c>
      <c r="O7" s="67" t="s">
        <v>73</v>
      </c>
      <c r="P7" s="67" t="s">
        <v>32</v>
      </c>
      <c r="Q7" s="67" t="s">
        <v>71</v>
      </c>
    </row>
    <row r="8" spans="1:17" s="67" customFormat="1" ht="15.75" customHeight="1" thickBot="1">
      <c r="A8" s="69">
        <v>27</v>
      </c>
      <c r="B8" s="1" t="s">
        <v>166</v>
      </c>
      <c r="C8" s="84" t="s">
        <v>154</v>
      </c>
      <c r="D8" s="3" t="s">
        <v>15</v>
      </c>
      <c r="E8" s="86" t="s">
        <v>75</v>
      </c>
      <c r="F8" s="91">
        <f>1!P32</f>
        <v>138</v>
      </c>
      <c r="G8" s="68" t="str">
        <f>1!Q32</f>
        <v>II.</v>
      </c>
      <c r="H8" s="70">
        <f>2!P30</f>
        <v>136</v>
      </c>
      <c r="I8" s="68" t="str">
        <f>2!Q30</f>
        <v>I.</v>
      </c>
      <c r="J8" s="70">
        <f>3!O30</f>
        <v>145</v>
      </c>
      <c r="K8" s="68" t="str">
        <f>3!P30</f>
        <v>I.</v>
      </c>
      <c r="L8" s="71">
        <f>SUM(F8:J8)</f>
        <v>419</v>
      </c>
      <c r="M8" s="66">
        <v>3</v>
      </c>
      <c r="O8" s="67" t="s">
        <v>34</v>
      </c>
      <c r="P8" s="67" t="s">
        <v>21</v>
      </c>
      <c r="Q8" s="67" t="s">
        <v>50</v>
      </c>
    </row>
    <row r="9" spans="1:17" s="67" customFormat="1" ht="15.75" customHeight="1" thickBot="1">
      <c r="A9" s="69">
        <v>16</v>
      </c>
      <c r="B9" s="1" t="s">
        <v>41</v>
      </c>
      <c r="C9" s="84" t="s">
        <v>135</v>
      </c>
      <c r="D9" s="3" t="s">
        <v>16</v>
      </c>
      <c r="E9" s="86" t="s">
        <v>118</v>
      </c>
      <c r="F9" s="91">
        <f>1!P21</f>
        <v>142</v>
      </c>
      <c r="G9" s="68" t="str">
        <f>1!Q21</f>
        <v>I.</v>
      </c>
      <c r="H9" s="70">
        <f>2!P19</f>
        <v>132</v>
      </c>
      <c r="I9" s="68" t="str">
        <f>2!Q19</f>
        <v>I.</v>
      </c>
      <c r="J9" s="70">
        <f>3!O19</f>
        <v>144</v>
      </c>
      <c r="K9" s="68" t="str">
        <f>3!P19</f>
        <v>I.</v>
      </c>
      <c r="L9" s="71">
        <f>SUM(F9:J9)</f>
        <v>418</v>
      </c>
      <c r="M9" s="72">
        <v>4</v>
      </c>
      <c r="O9" s="67" t="s">
        <v>20</v>
      </c>
      <c r="P9" s="67" t="s">
        <v>12</v>
      </c>
      <c r="Q9" s="67" t="s">
        <v>50</v>
      </c>
    </row>
    <row r="10" spans="1:17" s="67" customFormat="1" ht="15.75" customHeight="1" thickBot="1">
      <c r="A10" s="69">
        <v>7</v>
      </c>
      <c r="B10" s="1" t="s">
        <v>41</v>
      </c>
      <c r="C10" s="84" t="s">
        <v>119</v>
      </c>
      <c r="D10" s="3" t="s">
        <v>69</v>
      </c>
      <c r="E10" s="82" t="s">
        <v>121</v>
      </c>
      <c r="F10" s="91">
        <f>1!P12</f>
        <v>145</v>
      </c>
      <c r="G10" s="68" t="str">
        <f>1!Q12</f>
        <v>I.</v>
      </c>
      <c r="H10" s="70">
        <f>2!P10</f>
        <v>135</v>
      </c>
      <c r="I10" s="68" t="str">
        <f>2!Q10</f>
        <v>I.</v>
      </c>
      <c r="J10" s="70">
        <f>3!O10</f>
        <v>136</v>
      </c>
      <c r="K10" s="68" t="str">
        <f>3!P10</f>
        <v>II.</v>
      </c>
      <c r="L10" s="71">
        <f>SUM(F10:J10)</f>
        <v>416</v>
      </c>
      <c r="M10" s="66">
        <v>5</v>
      </c>
      <c r="O10" s="67" t="s">
        <v>70</v>
      </c>
      <c r="P10" s="67" t="s">
        <v>69</v>
      </c>
      <c r="Q10" s="67" t="s">
        <v>75</v>
      </c>
    </row>
    <row r="11" spans="1:17" s="67" customFormat="1" ht="15.75" customHeight="1" thickBot="1">
      <c r="A11" s="69">
        <v>12</v>
      </c>
      <c r="B11" s="1" t="s">
        <v>41</v>
      </c>
      <c r="C11" s="84" t="s">
        <v>128</v>
      </c>
      <c r="D11" s="3" t="s">
        <v>129</v>
      </c>
      <c r="E11" s="86" t="s">
        <v>130</v>
      </c>
      <c r="F11" s="91">
        <f>1!P17</f>
        <v>135</v>
      </c>
      <c r="G11" s="68" t="str">
        <f>1!Q17</f>
        <v>II.</v>
      </c>
      <c r="H11" s="70">
        <f>2!P15</f>
        <v>130</v>
      </c>
      <c r="I11" s="68" t="str">
        <f>2!Q15</f>
        <v>II.</v>
      </c>
      <c r="J11" s="70">
        <f>3!O15</f>
        <v>148</v>
      </c>
      <c r="K11" s="68" t="str">
        <f>3!P15</f>
        <v>I.</v>
      </c>
      <c r="L11" s="71">
        <f>SUM(F11:J11)</f>
        <v>413</v>
      </c>
      <c r="M11" s="72">
        <v>6</v>
      </c>
      <c r="O11" s="67" t="s">
        <v>70</v>
      </c>
      <c r="P11" s="67" t="s">
        <v>69</v>
      </c>
      <c r="Q11" s="67" t="s">
        <v>75</v>
      </c>
    </row>
    <row r="12" spans="1:17" s="67" customFormat="1" ht="15.75" customHeight="1" thickBot="1">
      <c r="A12" s="69">
        <v>5</v>
      </c>
      <c r="B12" s="1" t="s">
        <v>41</v>
      </c>
      <c r="C12" s="84" t="s">
        <v>116</v>
      </c>
      <c r="D12" s="3" t="s">
        <v>86</v>
      </c>
      <c r="E12" s="86" t="s">
        <v>117</v>
      </c>
      <c r="F12" s="91">
        <f>1!P10</f>
        <v>144</v>
      </c>
      <c r="G12" s="68" t="str">
        <f>1!Q10</f>
        <v>I.</v>
      </c>
      <c r="H12" s="70">
        <f>2!P8</f>
        <v>122</v>
      </c>
      <c r="I12" s="68" t="str">
        <f>2!Q8</f>
        <v>III.</v>
      </c>
      <c r="J12" s="70">
        <f>3!O8</f>
        <v>146</v>
      </c>
      <c r="K12" s="68" t="str">
        <f>3!P8</f>
        <v>I.</v>
      </c>
      <c r="L12" s="71">
        <f>SUM(F12:J12)</f>
        <v>412</v>
      </c>
      <c r="M12" s="66">
        <v>7</v>
      </c>
      <c r="O12" s="67" t="s">
        <v>37</v>
      </c>
      <c r="P12" s="67" t="s">
        <v>33</v>
      </c>
      <c r="Q12" s="67" t="s">
        <v>28</v>
      </c>
    </row>
    <row r="13" spans="1:17" s="67" customFormat="1" ht="15.75" customHeight="1" thickBot="1">
      <c r="A13" s="69">
        <v>30</v>
      </c>
      <c r="B13" s="1" t="s">
        <v>166</v>
      </c>
      <c r="C13" s="84" t="s">
        <v>158</v>
      </c>
      <c r="D13" s="3" t="s">
        <v>159</v>
      </c>
      <c r="E13" s="86" t="s">
        <v>160</v>
      </c>
      <c r="F13" s="91">
        <f>1!P35</f>
        <v>143</v>
      </c>
      <c r="G13" s="68" t="str">
        <f>1!Q35</f>
        <v>I.</v>
      </c>
      <c r="H13" s="70">
        <f>2!P33</f>
        <v>129</v>
      </c>
      <c r="I13" s="68" t="str">
        <f>2!Q33</f>
        <v>II.</v>
      </c>
      <c r="J13" s="70">
        <f>3!O33</f>
        <v>135</v>
      </c>
      <c r="K13" s="68" t="str">
        <f>3!P33</f>
        <v>II.</v>
      </c>
      <c r="L13" s="71">
        <f>SUM(F13:J13)</f>
        <v>407</v>
      </c>
      <c r="M13" s="72">
        <v>8</v>
      </c>
      <c r="O13" s="67" t="s">
        <v>37</v>
      </c>
      <c r="P13" s="67" t="s">
        <v>83</v>
      </c>
      <c r="Q13" s="67" t="s">
        <v>84</v>
      </c>
    </row>
    <row r="14" spans="1:17" s="67" customFormat="1" ht="15.75" customHeight="1" thickBot="1">
      <c r="A14" s="69">
        <v>36</v>
      </c>
      <c r="B14" s="1" t="s">
        <v>166</v>
      </c>
      <c r="C14" s="84" t="s">
        <v>120</v>
      </c>
      <c r="D14" s="3" t="s">
        <v>167</v>
      </c>
      <c r="E14" s="86" t="s">
        <v>114</v>
      </c>
      <c r="F14" s="91">
        <f>1!P41</f>
        <v>141</v>
      </c>
      <c r="G14" s="68" t="str">
        <f>1!Q41</f>
        <v>I.</v>
      </c>
      <c r="H14" s="70">
        <f>2!P39</f>
        <v>128</v>
      </c>
      <c r="I14" s="68" t="str">
        <f>2!Q39</f>
        <v>II.</v>
      </c>
      <c r="J14" s="70">
        <f>3!O39</f>
        <v>136</v>
      </c>
      <c r="K14" s="68" t="str">
        <f>3!P39</f>
        <v>II.</v>
      </c>
      <c r="L14" s="71">
        <f>SUM(F14:J14)</f>
        <v>405</v>
      </c>
      <c r="M14" s="66">
        <v>9</v>
      </c>
      <c r="O14" s="67" t="s">
        <v>72</v>
      </c>
      <c r="P14" s="67" t="s">
        <v>16</v>
      </c>
      <c r="Q14" s="67" t="s">
        <v>63</v>
      </c>
    </row>
    <row r="15" spans="1:17" s="67" customFormat="1" ht="15.75" customHeight="1" thickBot="1">
      <c r="A15" s="69">
        <v>45</v>
      </c>
      <c r="B15" s="1" t="s">
        <v>166</v>
      </c>
      <c r="C15" s="84" t="s">
        <v>146</v>
      </c>
      <c r="D15" s="3" t="s">
        <v>147</v>
      </c>
      <c r="E15" s="86" t="s">
        <v>148</v>
      </c>
      <c r="F15" s="91">
        <f>1!P50</f>
        <v>144</v>
      </c>
      <c r="G15" s="68" t="str">
        <f>1!Q50</f>
        <v>I.</v>
      </c>
      <c r="H15" s="70">
        <f>2!P48</f>
        <v>137</v>
      </c>
      <c r="I15" s="68" t="str">
        <f>2!Q48</f>
        <v>M</v>
      </c>
      <c r="J15" s="70">
        <f>3!O48</f>
        <v>122</v>
      </c>
      <c r="K15" s="68" t="str">
        <f>3!P48</f>
        <v>II.</v>
      </c>
      <c r="L15" s="71">
        <f>SUM(F15:J15)</f>
        <v>403</v>
      </c>
      <c r="M15" s="72">
        <v>10</v>
      </c>
      <c r="O15" s="67" t="s">
        <v>72</v>
      </c>
      <c r="P15" s="67" t="s">
        <v>16</v>
      </c>
      <c r="Q15" s="67" t="s">
        <v>63</v>
      </c>
    </row>
    <row r="16" spans="1:17" s="67" customFormat="1" ht="15.75" customHeight="1" thickBot="1">
      <c r="A16" s="69">
        <v>9</v>
      </c>
      <c r="B16" s="1" t="s">
        <v>41</v>
      </c>
      <c r="C16" s="84" t="s">
        <v>123</v>
      </c>
      <c r="D16" s="3" t="s">
        <v>11</v>
      </c>
      <c r="E16" s="86" t="s">
        <v>118</v>
      </c>
      <c r="F16" s="91">
        <f>1!P14</f>
        <v>140</v>
      </c>
      <c r="G16" s="68" t="str">
        <f>1!Q14</f>
        <v>I.</v>
      </c>
      <c r="H16" s="70">
        <f>2!P12</f>
        <v>129</v>
      </c>
      <c r="I16" s="68" t="str">
        <f>2!Q12</f>
        <v>II.</v>
      </c>
      <c r="J16" s="70">
        <f>3!O12</f>
        <v>132</v>
      </c>
      <c r="K16" s="68" t="str">
        <f>3!P12</f>
        <v>II.</v>
      </c>
      <c r="L16" s="71">
        <f>SUM(F16:J16)</f>
        <v>401</v>
      </c>
      <c r="M16" s="66">
        <v>11</v>
      </c>
      <c r="O16" s="67" t="s">
        <v>76</v>
      </c>
      <c r="P16" s="67" t="s">
        <v>11</v>
      </c>
      <c r="Q16" s="67" t="s">
        <v>28</v>
      </c>
    </row>
    <row r="17" spans="1:17" s="67" customFormat="1" ht="15.75" customHeight="1" thickBot="1">
      <c r="A17" s="69">
        <v>21</v>
      </c>
      <c r="B17" s="1" t="s">
        <v>41</v>
      </c>
      <c r="C17" s="84" t="s">
        <v>144</v>
      </c>
      <c r="D17" s="3" t="s">
        <v>142</v>
      </c>
      <c r="E17" s="86" t="s">
        <v>143</v>
      </c>
      <c r="F17" s="91">
        <f>1!P26</f>
        <v>142</v>
      </c>
      <c r="G17" s="68" t="str">
        <f>1!Q26</f>
        <v>I.</v>
      </c>
      <c r="H17" s="70">
        <f>2!P24</f>
        <v>128</v>
      </c>
      <c r="I17" s="68" t="str">
        <f>2!Q24</f>
        <v>II.</v>
      </c>
      <c r="J17" s="70">
        <f>3!O24</f>
        <v>127</v>
      </c>
      <c r="K17" s="68" t="str">
        <f>3!P24</f>
        <v>II.</v>
      </c>
      <c r="L17" s="71">
        <f>SUM(F17:J17)</f>
        <v>397</v>
      </c>
      <c r="M17" s="72">
        <v>12</v>
      </c>
      <c r="O17" s="67" t="s">
        <v>74</v>
      </c>
      <c r="P17" s="67" t="s">
        <v>14</v>
      </c>
      <c r="Q17" s="67" t="s">
        <v>50</v>
      </c>
    </row>
    <row r="18" spans="1:17" s="67" customFormat="1" ht="15.75" customHeight="1" thickBot="1">
      <c r="A18" s="69">
        <v>43</v>
      </c>
      <c r="B18" s="1" t="s">
        <v>166</v>
      </c>
      <c r="C18" s="84" t="s">
        <v>139</v>
      </c>
      <c r="D18" s="3" t="s">
        <v>16</v>
      </c>
      <c r="E18" s="86" t="s">
        <v>140</v>
      </c>
      <c r="F18" s="91">
        <f>1!P48</f>
        <v>131</v>
      </c>
      <c r="G18" s="68" t="str">
        <f>1!Q48</f>
        <v>III.</v>
      </c>
      <c r="H18" s="70">
        <f>2!P46</f>
        <v>130</v>
      </c>
      <c r="I18" s="68" t="str">
        <f>2!Q46</f>
        <v>II.</v>
      </c>
      <c r="J18" s="70">
        <f>3!O46</f>
        <v>136</v>
      </c>
      <c r="K18" s="68" t="str">
        <f>3!P46</f>
        <v>II.</v>
      </c>
      <c r="L18" s="71">
        <f>SUM(F18:J18)</f>
        <v>397</v>
      </c>
      <c r="M18" s="66">
        <v>13</v>
      </c>
      <c r="O18" s="67" t="s">
        <v>13</v>
      </c>
      <c r="P18" s="67" t="s">
        <v>14</v>
      </c>
      <c r="Q18" s="67" t="s">
        <v>28</v>
      </c>
    </row>
    <row r="19" spans="1:17" s="67" customFormat="1" ht="15.75" customHeight="1" thickBot="1">
      <c r="A19" s="69">
        <v>23</v>
      </c>
      <c r="B19" s="1" t="s">
        <v>41</v>
      </c>
      <c r="C19" s="84" t="s">
        <v>146</v>
      </c>
      <c r="D19" s="3" t="s">
        <v>147</v>
      </c>
      <c r="E19" s="86" t="s">
        <v>148</v>
      </c>
      <c r="F19" s="91">
        <f>1!P28</f>
        <v>142</v>
      </c>
      <c r="G19" s="68" t="str">
        <f>1!Q28</f>
        <v>I.</v>
      </c>
      <c r="H19" s="70">
        <f>2!P26</f>
        <v>130</v>
      </c>
      <c r="I19" s="68" t="str">
        <f>2!Q26</f>
        <v>II.</v>
      </c>
      <c r="J19" s="70">
        <f>3!O26</f>
        <v>124</v>
      </c>
      <c r="K19" s="68" t="str">
        <f>3!P26</f>
        <v>II.</v>
      </c>
      <c r="L19" s="71">
        <f>SUM(F19:J19)</f>
        <v>396</v>
      </c>
      <c r="M19" s="72">
        <v>14</v>
      </c>
      <c r="O19" s="67" t="s">
        <v>77</v>
      </c>
      <c r="P19" s="67" t="s">
        <v>78</v>
      </c>
      <c r="Q19" s="67" t="s">
        <v>30</v>
      </c>
    </row>
    <row r="20" spans="1:17" s="67" customFormat="1" ht="15.75" customHeight="1" thickBot="1">
      <c r="A20" s="69">
        <v>40</v>
      </c>
      <c r="B20" s="1" t="s">
        <v>166</v>
      </c>
      <c r="C20" s="84" t="s">
        <v>34</v>
      </c>
      <c r="D20" s="3" t="s">
        <v>21</v>
      </c>
      <c r="E20" s="86" t="s">
        <v>118</v>
      </c>
      <c r="F20" s="91">
        <f>1!P45</f>
        <v>138</v>
      </c>
      <c r="G20" s="68" t="str">
        <f>1!Q45</f>
        <v>II.</v>
      </c>
      <c r="H20" s="70">
        <f>2!P43</f>
        <v>125</v>
      </c>
      <c r="I20" s="68" t="str">
        <f>2!Q43</f>
        <v>II.</v>
      </c>
      <c r="J20" s="70">
        <f>3!O43</f>
        <v>133</v>
      </c>
      <c r="K20" s="68" t="str">
        <f>3!P43</f>
        <v>II.</v>
      </c>
      <c r="L20" s="71">
        <f>SUM(F20:J20)</f>
        <v>396</v>
      </c>
      <c r="M20" s="66">
        <v>15</v>
      </c>
      <c r="O20" s="67" t="s">
        <v>89</v>
      </c>
      <c r="P20" s="67" t="s">
        <v>15</v>
      </c>
      <c r="Q20" s="67" t="s">
        <v>35</v>
      </c>
    </row>
    <row r="21" spans="1:17" s="67" customFormat="1" ht="15.75" customHeight="1" thickBot="1">
      <c r="A21" s="69">
        <v>25</v>
      </c>
      <c r="B21" s="1" t="s">
        <v>41</v>
      </c>
      <c r="C21" s="84" t="s">
        <v>151</v>
      </c>
      <c r="D21" s="3" t="s">
        <v>152</v>
      </c>
      <c r="E21" s="86" t="s">
        <v>117</v>
      </c>
      <c r="F21" s="91">
        <f>1!P30</f>
        <v>147</v>
      </c>
      <c r="G21" s="68" t="str">
        <f>1!Q30</f>
        <v>M</v>
      </c>
      <c r="H21" s="70">
        <f>2!P28</f>
        <v>124</v>
      </c>
      <c r="I21" s="68" t="str">
        <f>2!Q28</f>
        <v>III.</v>
      </c>
      <c r="J21" s="70">
        <f>3!O28</f>
        <v>124</v>
      </c>
      <c r="K21" s="68" t="str">
        <f>3!P28</f>
        <v>II.</v>
      </c>
      <c r="L21" s="71">
        <f>SUM(F21:J21)</f>
        <v>395</v>
      </c>
      <c r="M21" s="72">
        <v>16</v>
      </c>
      <c r="O21" s="67" t="s">
        <v>51</v>
      </c>
      <c r="P21" s="67" t="s">
        <v>15</v>
      </c>
      <c r="Q21" s="67" t="s">
        <v>35</v>
      </c>
    </row>
    <row r="22" spans="1:17" s="67" customFormat="1" ht="15.75" customHeight="1" thickBot="1">
      <c r="A22" s="69">
        <v>20</v>
      </c>
      <c r="B22" s="1" t="s">
        <v>41</v>
      </c>
      <c r="C22" s="84" t="s">
        <v>141</v>
      </c>
      <c r="D22" s="3" t="s">
        <v>142</v>
      </c>
      <c r="E22" s="86" t="s">
        <v>143</v>
      </c>
      <c r="F22" s="91">
        <f>1!P25</f>
        <v>142</v>
      </c>
      <c r="G22" s="68" t="str">
        <f>1!Q25</f>
        <v>I.</v>
      </c>
      <c r="H22" s="70">
        <f>2!P23</f>
        <v>120</v>
      </c>
      <c r="I22" s="68" t="str">
        <f>2!Q23</f>
        <v>III.</v>
      </c>
      <c r="J22" s="70">
        <f>3!O23</f>
        <v>128</v>
      </c>
      <c r="K22" s="68" t="str">
        <f>3!P23</f>
        <v>II.</v>
      </c>
      <c r="L22" s="71">
        <f>SUM(F22:J22)</f>
        <v>390</v>
      </c>
      <c r="M22" s="66">
        <v>17</v>
      </c>
      <c r="O22" s="67" t="s">
        <v>85</v>
      </c>
      <c r="P22" s="67" t="s">
        <v>86</v>
      </c>
      <c r="Q22" s="67" t="s">
        <v>71</v>
      </c>
    </row>
    <row r="23" spans="1:17" s="67" customFormat="1" ht="15.75" customHeight="1" thickBot="1">
      <c r="A23" s="69">
        <v>31</v>
      </c>
      <c r="B23" s="1" t="s">
        <v>41</v>
      </c>
      <c r="C23" s="84" t="s">
        <v>161</v>
      </c>
      <c r="D23" s="3" t="s">
        <v>132</v>
      </c>
      <c r="E23" s="86" t="s">
        <v>75</v>
      </c>
      <c r="F23" s="91">
        <f>1!P36</f>
        <v>144</v>
      </c>
      <c r="G23" s="68" t="str">
        <f>1!Q36</f>
        <v>I.</v>
      </c>
      <c r="H23" s="70">
        <f>2!P34</f>
        <v>123</v>
      </c>
      <c r="I23" s="68" t="str">
        <f>2!Q34</f>
        <v>III.</v>
      </c>
      <c r="J23" s="70">
        <f>3!O34</f>
        <v>118</v>
      </c>
      <c r="K23" s="68" t="str">
        <f>3!P34</f>
        <v>II.</v>
      </c>
      <c r="L23" s="71">
        <f>SUM(F23:J23)</f>
        <v>385</v>
      </c>
      <c r="M23" s="72">
        <v>18</v>
      </c>
      <c r="O23" s="67" t="s">
        <v>79</v>
      </c>
      <c r="P23" s="67" t="s">
        <v>80</v>
      </c>
      <c r="Q23" s="67" t="s">
        <v>30</v>
      </c>
    </row>
    <row r="24" spans="1:17" s="67" customFormat="1" ht="15.75" customHeight="1" thickBot="1">
      <c r="A24" s="69">
        <v>42</v>
      </c>
      <c r="B24" s="1" t="s">
        <v>166</v>
      </c>
      <c r="C24" s="84" t="s">
        <v>138</v>
      </c>
      <c r="D24" s="3" t="s">
        <v>137</v>
      </c>
      <c r="E24" s="86" t="s">
        <v>168</v>
      </c>
      <c r="F24" s="91">
        <f>1!P47</f>
        <v>138</v>
      </c>
      <c r="G24" s="68" t="str">
        <f>1!Q47</f>
        <v>II.</v>
      </c>
      <c r="H24" s="70">
        <f>2!P45</f>
        <v>120</v>
      </c>
      <c r="I24" s="68" t="str">
        <f>2!Q45</f>
        <v>III.</v>
      </c>
      <c r="J24" s="70">
        <f>3!O45</f>
        <v>127</v>
      </c>
      <c r="K24" s="68" t="str">
        <f>3!P45</f>
        <v>II.</v>
      </c>
      <c r="L24" s="71">
        <f>SUM(F24:J24)</f>
        <v>385</v>
      </c>
      <c r="M24" s="66">
        <v>19</v>
      </c>
      <c r="O24" s="67" t="s">
        <v>58</v>
      </c>
      <c r="P24" s="67" t="s">
        <v>23</v>
      </c>
      <c r="Q24" s="67" t="s">
        <v>81</v>
      </c>
    </row>
    <row r="25" spans="1:17" s="67" customFormat="1" ht="15.75" customHeight="1" thickBot="1">
      <c r="A25" s="69">
        <v>37</v>
      </c>
      <c r="B25" s="1" t="s">
        <v>166</v>
      </c>
      <c r="C25" s="84" t="s">
        <v>116</v>
      </c>
      <c r="D25" s="3" t="s">
        <v>86</v>
      </c>
      <c r="E25" s="86" t="s">
        <v>117</v>
      </c>
      <c r="F25" s="91">
        <f>1!P42</f>
        <v>139</v>
      </c>
      <c r="G25" s="68" t="str">
        <f>1!Q42</f>
        <v>II.</v>
      </c>
      <c r="H25" s="70">
        <f>2!P40</f>
        <v>125</v>
      </c>
      <c r="I25" s="68" t="str">
        <f>2!Q40</f>
        <v>II.</v>
      </c>
      <c r="J25" s="70">
        <f>3!O40</f>
        <v>120</v>
      </c>
      <c r="K25" s="68" t="str">
        <f>3!P40</f>
        <v>II.</v>
      </c>
      <c r="L25" s="71">
        <f>SUM(F25:J25)</f>
        <v>384</v>
      </c>
      <c r="M25" s="72">
        <v>20</v>
      </c>
      <c r="O25" s="67" t="s">
        <v>58</v>
      </c>
      <c r="P25" s="67" t="s">
        <v>23</v>
      </c>
      <c r="Q25" s="67" t="s">
        <v>81</v>
      </c>
    </row>
    <row r="26" spans="1:17" s="67" customFormat="1" ht="15.75" customHeight="1" thickBot="1">
      <c r="A26" s="69">
        <v>1</v>
      </c>
      <c r="B26" s="1" t="s">
        <v>41</v>
      </c>
      <c r="C26" s="84" t="s">
        <v>77</v>
      </c>
      <c r="D26" s="3" t="s">
        <v>78</v>
      </c>
      <c r="E26" s="86" t="s">
        <v>114</v>
      </c>
      <c r="F26" s="91">
        <f>1!P6</f>
        <v>142</v>
      </c>
      <c r="G26" s="68" t="str">
        <f>1!Q6</f>
        <v>I.</v>
      </c>
      <c r="H26" s="70">
        <f>2!P4</f>
        <v>128</v>
      </c>
      <c r="I26" s="68" t="str">
        <f>2!Q4</f>
        <v>II.</v>
      </c>
      <c r="J26" s="70">
        <f>3!O4</f>
        <v>111</v>
      </c>
      <c r="K26" s="68" t="str">
        <f>3!P4</f>
        <v>III.</v>
      </c>
      <c r="L26" s="71">
        <f>SUM(F26:J26)</f>
        <v>381</v>
      </c>
      <c r="M26" s="66">
        <v>21</v>
      </c>
      <c r="O26" s="67" t="s">
        <v>39</v>
      </c>
      <c r="P26" s="67" t="s">
        <v>25</v>
      </c>
      <c r="Q26" s="67" t="s">
        <v>28</v>
      </c>
    </row>
    <row r="27" spans="1:17" s="67" customFormat="1" ht="15.75" customHeight="1" thickBot="1">
      <c r="A27" s="69">
        <v>3</v>
      </c>
      <c r="B27" s="1" t="s">
        <v>41</v>
      </c>
      <c r="C27" s="84" t="s">
        <v>120</v>
      </c>
      <c r="D27" s="3" t="s">
        <v>14</v>
      </c>
      <c r="E27" s="86" t="s">
        <v>114</v>
      </c>
      <c r="F27" s="91">
        <f>1!P8</f>
        <v>136</v>
      </c>
      <c r="G27" s="68" t="str">
        <f>1!Q8</f>
        <v>II.</v>
      </c>
      <c r="H27" s="70">
        <f>2!P6</f>
        <v>126</v>
      </c>
      <c r="I27" s="68" t="str">
        <f>2!Q6</f>
        <v>II.</v>
      </c>
      <c r="J27" s="70">
        <f>3!O6</f>
        <v>118</v>
      </c>
      <c r="K27" s="68" t="str">
        <f>3!P6</f>
        <v>II.</v>
      </c>
      <c r="L27" s="71">
        <f>SUM(F27:J27)</f>
        <v>380</v>
      </c>
      <c r="M27" s="72">
        <v>22</v>
      </c>
      <c r="O27" s="67" t="s">
        <v>59</v>
      </c>
      <c r="P27" s="67" t="s">
        <v>15</v>
      </c>
      <c r="Q27" s="67" t="s">
        <v>60</v>
      </c>
    </row>
    <row r="28" spans="1:17" s="67" customFormat="1" ht="15.75" customHeight="1" thickBot="1">
      <c r="A28" s="69">
        <v>13</v>
      </c>
      <c r="B28" s="1" t="s">
        <v>41</v>
      </c>
      <c r="C28" s="84" t="s">
        <v>131</v>
      </c>
      <c r="D28" s="3" t="s">
        <v>132</v>
      </c>
      <c r="E28" s="86" t="s">
        <v>133</v>
      </c>
      <c r="F28" s="91">
        <f>1!P18</f>
        <v>143</v>
      </c>
      <c r="G28" s="68" t="str">
        <f>1!Q18</f>
        <v>I.</v>
      </c>
      <c r="H28" s="70">
        <f>2!P16</f>
        <v>123</v>
      </c>
      <c r="I28" s="68" t="str">
        <f>2!Q16</f>
        <v>III.</v>
      </c>
      <c r="J28" s="70">
        <f>3!O16</f>
        <v>114</v>
      </c>
      <c r="K28" s="68" t="str">
        <f>3!P16</f>
        <v>III.</v>
      </c>
      <c r="L28" s="71">
        <f>SUM(F28:J28)</f>
        <v>380</v>
      </c>
      <c r="M28" s="66">
        <v>23</v>
      </c>
      <c r="O28" s="67" t="s">
        <v>52</v>
      </c>
      <c r="P28" s="67" t="s">
        <v>17</v>
      </c>
      <c r="Q28" s="67" t="s">
        <v>28</v>
      </c>
    </row>
    <row r="29" spans="1:17" s="67" customFormat="1" ht="15.75" customHeight="1" thickBot="1">
      <c r="A29" s="69">
        <v>6</v>
      </c>
      <c r="B29" s="1" t="s">
        <v>41</v>
      </c>
      <c r="C29" s="84" t="s">
        <v>74</v>
      </c>
      <c r="D29" s="3" t="s">
        <v>14</v>
      </c>
      <c r="E29" s="86" t="s">
        <v>118</v>
      </c>
      <c r="F29" s="91">
        <f>1!P11</f>
        <v>139</v>
      </c>
      <c r="G29" s="68" t="str">
        <f>1!Q11</f>
        <v>II.</v>
      </c>
      <c r="H29" s="70">
        <f>2!P9</f>
        <v>118</v>
      </c>
      <c r="I29" s="68" t="str">
        <f>2!Q9</f>
        <v>III.</v>
      </c>
      <c r="J29" s="70">
        <f>3!O9</f>
        <v>121</v>
      </c>
      <c r="K29" s="68" t="str">
        <f>3!P9</f>
        <v>II.</v>
      </c>
      <c r="L29" s="71">
        <f>SUM(F29:J29)</f>
        <v>378</v>
      </c>
      <c r="M29" s="72">
        <v>24</v>
      </c>
      <c r="O29" s="67" t="s">
        <v>52</v>
      </c>
      <c r="P29" s="67" t="s">
        <v>17</v>
      </c>
      <c r="Q29" s="67" t="s">
        <v>28</v>
      </c>
    </row>
    <row r="30" spans="1:17" s="67" customFormat="1" ht="15.75" customHeight="1" thickBot="1">
      <c r="A30" s="69">
        <v>15</v>
      </c>
      <c r="B30" s="1" t="s">
        <v>41</v>
      </c>
      <c r="C30" s="84" t="s">
        <v>134</v>
      </c>
      <c r="D30" s="3" t="s">
        <v>33</v>
      </c>
      <c r="E30" s="86" t="s">
        <v>118</v>
      </c>
      <c r="F30" s="91">
        <f>1!P20</f>
        <v>141</v>
      </c>
      <c r="G30" s="68" t="str">
        <f>1!Q20</f>
        <v>I.</v>
      </c>
      <c r="H30" s="70">
        <f>2!P18</f>
        <v>110</v>
      </c>
      <c r="I30" s="68" t="str">
        <f>2!Q18</f>
        <v>ne</v>
      </c>
      <c r="J30" s="70">
        <f>3!O18</f>
        <v>126</v>
      </c>
      <c r="K30" s="68" t="str">
        <f>3!P18</f>
        <v>II.</v>
      </c>
      <c r="L30" s="71">
        <f>SUM(F30:J30)</f>
        <v>377</v>
      </c>
      <c r="M30" s="66">
        <v>25</v>
      </c>
      <c r="O30" s="67" t="s">
        <v>18</v>
      </c>
      <c r="P30" s="67" t="s">
        <v>19</v>
      </c>
      <c r="Q30" s="67" t="s">
        <v>28</v>
      </c>
    </row>
    <row r="31" spans="1:17" s="67" customFormat="1" ht="15.75" customHeight="1" thickBot="1">
      <c r="A31" s="69">
        <v>2</v>
      </c>
      <c r="B31" s="1" t="s">
        <v>41</v>
      </c>
      <c r="C31" s="84" t="s">
        <v>79</v>
      </c>
      <c r="D31" s="3" t="s">
        <v>80</v>
      </c>
      <c r="E31" s="86" t="s">
        <v>114</v>
      </c>
      <c r="F31" s="91">
        <f>1!P7</f>
        <v>135</v>
      </c>
      <c r="G31" s="68" t="str">
        <f>1!Q7</f>
        <v>II.</v>
      </c>
      <c r="H31" s="70">
        <f>2!P5</f>
        <v>122</v>
      </c>
      <c r="I31" s="68" t="str">
        <f>2!Q5</f>
        <v>III.</v>
      </c>
      <c r="J31" s="70">
        <f>3!O5</f>
        <v>116</v>
      </c>
      <c r="K31" s="68" t="str">
        <f>3!P5</f>
        <v>III.</v>
      </c>
      <c r="L31" s="71">
        <f>SUM(F31:J31)</f>
        <v>373</v>
      </c>
      <c r="M31" s="72">
        <v>26</v>
      </c>
      <c r="O31" s="67" t="s">
        <v>64</v>
      </c>
      <c r="P31" s="67" t="s">
        <v>25</v>
      </c>
      <c r="Q31" s="67" t="s">
        <v>82</v>
      </c>
    </row>
    <row r="32" spans="1:17" s="67" customFormat="1" ht="15.75" customHeight="1" thickBot="1">
      <c r="A32" s="69">
        <v>18</v>
      </c>
      <c r="B32" s="1" t="s">
        <v>41</v>
      </c>
      <c r="C32" s="84" t="s">
        <v>138</v>
      </c>
      <c r="D32" s="3" t="s">
        <v>137</v>
      </c>
      <c r="E32" s="86" t="s">
        <v>121</v>
      </c>
      <c r="F32" s="91">
        <f>1!P23</f>
        <v>132</v>
      </c>
      <c r="G32" s="68" t="str">
        <f>1!Q23</f>
        <v>III.</v>
      </c>
      <c r="H32" s="70">
        <f>2!P21</f>
        <v>117</v>
      </c>
      <c r="I32" s="68" t="str">
        <f>2!Q21</f>
        <v>III.</v>
      </c>
      <c r="J32" s="70">
        <f>3!O21</f>
        <v>119</v>
      </c>
      <c r="K32" s="68" t="str">
        <f>3!P21</f>
        <v>II.</v>
      </c>
      <c r="L32" s="71">
        <f>SUM(F32:J32)</f>
        <v>368</v>
      </c>
      <c r="M32" s="66">
        <v>27</v>
      </c>
      <c r="O32" s="67" t="s">
        <v>64</v>
      </c>
      <c r="P32" s="67" t="s">
        <v>15</v>
      </c>
      <c r="Q32" s="67" t="s">
        <v>28</v>
      </c>
    </row>
    <row r="33" spans="1:17" s="67" customFormat="1" ht="15.75" customHeight="1" thickBot="1">
      <c r="A33" s="69">
        <v>19</v>
      </c>
      <c r="B33" s="1" t="s">
        <v>41</v>
      </c>
      <c r="C33" s="84" t="s">
        <v>139</v>
      </c>
      <c r="D33" s="3" t="s">
        <v>16</v>
      </c>
      <c r="E33" s="86" t="s">
        <v>140</v>
      </c>
      <c r="F33" s="91">
        <f>1!P24</f>
        <v>136</v>
      </c>
      <c r="G33" s="68" t="str">
        <f>1!Q24</f>
        <v>II.</v>
      </c>
      <c r="H33" s="70">
        <f>2!P22</f>
        <v>112</v>
      </c>
      <c r="I33" s="68" t="str">
        <f>2!Q22</f>
        <v>ne</v>
      </c>
      <c r="J33" s="70">
        <f>3!O22</f>
        <v>118</v>
      </c>
      <c r="K33" s="68" t="str">
        <f>3!P22</f>
        <v>II.</v>
      </c>
      <c r="L33" s="71">
        <f>SUM(F33:J33)</f>
        <v>366</v>
      </c>
      <c r="M33" s="72">
        <v>28</v>
      </c>
      <c r="O33" s="67" t="s">
        <v>64</v>
      </c>
      <c r="P33" s="67" t="s">
        <v>25</v>
      </c>
      <c r="Q33" s="67" t="s">
        <v>82</v>
      </c>
    </row>
    <row r="34" spans="1:17" s="67" customFormat="1" ht="15.75" customHeight="1" thickBot="1">
      <c r="A34" s="69">
        <v>41</v>
      </c>
      <c r="B34" s="1" t="s">
        <v>166</v>
      </c>
      <c r="C34" s="84" t="s">
        <v>135</v>
      </c>
      <c r="D34" s="3" t="s">
        <v>16</v>
      </c>
      <c r="E34" s="86" t="s">
        <v>118</v>
      </c>
      <c r="F34" s="91">
        <f>1!P46</f>
        <v>141</v>
      </c>
      <c r="G34" s="68" t="str">
        <f>1!Q46</f>
        <v>I.</v>
      </c>
      <c r="H34" s="70">
        <f>2!P44</f>
        <v>118</v>
      </c>
      <c r="I34" s="68" t="str">
        <f>2!Q44</f>
        <v>III.</v>
      </c>
      <c r="J34" s="70">
        <f>3!O44</f>
        <v>104</v>
      </c>
      <c r="K34" s="68" t="str">
        <f>3!P44</f>
        <v>III.</v>
      </c>
      <c r="L34" s="71">
        <f>SUM(F34:J34)</f>
        <v>363</v>
      </c>
      <c r="M34" s="66">
        <v>29</v>
      </c>
      <c r="O34" s="67" t="s">
        <v>48</v>
      </c>
      <c r="P34" s="67" t="s">
        <v>14</v>
      </c>
      <c r="Q34" s="67" t="s">
        <v>30</v>
      </c>
    </row>
    <row r="35" spans="1:17" s="67" customFormat="1" ht="15.75" customHeight="1" thickBot="1">
      <c r="A35" s="69">
        <v>29</v>
      </c>
      <c r="B35" s="1" t="s">
        <v>41</v>
      </c>
      <c r="C35" s="84" t="s">
        <v>156</v>
      </c>
      <c r="D35" s="3" t="s">
        <v>33</v>
      </c>
      <c r="E35" s="87" t="s">
        <v>157</v>
      </c>
      <c r="F35" s="91">
        <f>1!P34</f>
        <v>136</v>
      </c>
      <c r="G35" s="68" t="str">
        <f>1!Q34</f>
        <v>II.</v>
      </c>
      <c r="H35" s="70">
        <f>2!P32</f>
        <v>114</v>
      </c>
      <c r="I35" s="68" t="str">
        <f>2!Q32</f>
        <v>ne</v>
      </c>
      <c r="J35" s="70">
        <f>3!O32</f>
        <v>112</v>
      </c>
      <c r="K35" s="68" t="str">
        <f>3!P32</f>
        <v>III.</v>
      </c>
      <c r="L35" s="71">
        <f>SUM(F35:J35)</f>
        <v>362</v>
      </c>
      <c r="M35" s="72">
        <v>30</v>
      </c>
      <c r="O35" s="67" t="s">
        <v>48</v>
      </c>
      <c r="P35" s="67" t="s">
        <v>14</v>
      </c>
      <c r="Q35" s="67" t="s">
        <v>30</v>
      </c>
    </row>
    <row r="36" spans="1:17" s="67" customFormat="1" ht="15.75" customHeight="1" thickBot="1">
      <c r="A36" s="69">
        <v>34</v>
      </c>
      <c r="B36" s="1" t="s">
        <v>41</v>
      </c>
      <c r="C36" s="84" t="s">
        <v>163</v>
      </c>
      <c r="D36" s="3" t="s">
        <v>12</v>
      </c>
      <c r="E36" s="86" t="s">
        <v>114</v>
      </c>
      <c r="F36" s="91">
        <f>1!P39</f>
        <v>133</v>
      </c>
      <c r="G36" s="68" t="str">
        <f>1!Q39</f>
        <v>III.</v>
      </c>
      <c r="H36" s="70">
        <f>2!P37</f>
        <v>110</v>
      </c>
      <c r="I36" s="68" t="str">
        <f>2!Q37</f>
        <v>ne</v>
      </c>
      <c r="J36" s="70">
        <f>3!O37</f>
        <v>117</v>
      </c>
      <c r="K36" s="68" t="str">
        <f>3!P37</f>
        <v>III.</v>
      </c>
      <c r="L36" s="71">
        <f>SUM(F36:J36)</f>
        <v>360</v>
      </c>
      <c r="M36" s="66">
        <v>31</v>
      </c>
      <c r="O36" s="67" t="s">
        <v>31</v>
      </c>
      <c r="P36" s="67" t="s">
        <v>32</v>
      </c>
      <c r="Q36" s="67" t="s">
        <v>29</v>
      </c>
    </row>
    <row r="37" spans="1:17" s="67" customFormat="1" ht="15.75" customHeight="1" thickBot="1">
      <c r="A37" s="69">
        <v>33</v>
      </c>
      <c r="B37" s="1" t="s">
        <v>41</v>
      </c>
      <c r="C37" s="84" t="s">
        <v>162</v>
      </c>
      <c r="D37" s="3" t="s">
        <v>11</v>
      </c>
      <c r="E37" s="86" t="s">
        <v>114</v>
      </c>
      <c r="F37" s="91">
        <f>1!P38</f>
        <v>133</v>
      </c>
      <c r="G37" s="68" t="str">
        <f>1!Q38</f>
        <v>III.</v>
      </c>
      <c r="H37" s="70">
        <f>2!P36</f>
        <v>115</v>
      </c>
      <c r="I37" s="68" t="str">
        <f>2!Q36</f>
        <v>ne</v>
      </c>
      <c r="J37" s="70">
        <f>3!O36</f>
        <v>110</v>
      </c>
      <c r="K37" s="68" t="str">
        <f>3!P36</f>
        <v>III.</v>
      </c>
      <c r="L37" s="71">
        <f>SUM(F37:J37)</f>
        <v>358</v>
      </c>
      <c r="M37" s="72">
        <v>32</v>
      </c>
      <c r="O37" s="67" t="s">
        <v>67</v>
      </c>
      <c r="P37" s="67" t="s">
        <v>36</v>
      </c>
      <c r="Q37" s="67" t="s">
        <v>68</v>
      </c>
    </row>
    <row r="38" spans="1:17" s="67" customFormat="1" ht="15.75" customHeight="1" thickBot="1">
      <c r="A38" s="69">
        <v>22</v>
      </c>
      <c r="B38" s="1" t="s">
        <v>41</v>
      </c>
      <c r="C38" s="84" t="s">
        <v>145</v>
      </c>
      <c r="D38" s="3" t="s">
        <v>25</v>
      </c>
      <c r="E38" s="86" t="s">
        <v>143</v>
      </c>
      <c r="F38" s="91">
        <f>1!P27</f>
        <v>132</v>
      </c>
      <c r="G38" s="68" t="str">
        <f>1!Q27</f>
        <v>III.</v>
      </c>
      <c r="H38" s="70">
        <f>2!P25</f>
        <v>117</v>
      </c>
      <c r="I38" s="68" t="str">
        <f>2!Q25</f>
        <v>III.</v>
      </c>
      <c r="J38" s="70">
        <f>3!O25</f>
        <v>105</v>
      </c>
      <c r="K38" s="68" t="str">
        <f>3!P25</f>
        <v>III.</v>
      </c>
      <c r="L38" s="71">
        <f>SUM(F38:J38)</f>
        <v>354</v>
      </c>
      <c r="M38" s="66">
        <v>33</v>
      </c>
      <c r="O38" s="67" t="s">
        <v>67</v>
      </c>
      <c r="P38" s="67" t="s">
        <v>17</v>
      </c>
      <c r="Q38" s="67" t="s">
        <v>87</v>
      </c>
    </row>
    <row r="39" spans="1:17" s="67" customFormat="1" ht="15.75" customHeight="1" thickBot="1">
      <c r="A39" s="69">
        <v>14</v>
      </c>
      <c r="B39" s="1" t="s">
        <v>41</v>
      </c>
      <c r="C39" s="84" t="s">
        <v>34</v>
      </c>
      <c r="D39" s="3" t="s">
        <v>21</v>
      </c>
      <c r="E39" s="86" t="s">
        <v>118</v>
      </c>
      <c r="F39" s="91">
        <f>1!P19</f>
        <v>128</v>
      </c>
      <c r="G39" s="68" t="str">
        <f>1!Q19</f>
        <v>III.</v>
      </c>
      <c r="H39" s="70">
        <f>2!P17</f>
        <v>122</v>
      </c>
      <c r="I39" s="68" t="str">
        <f>2!Q17</f>
        <v>III.</v>
      </c>
      <c r="J39" s="70">
        <f>3!O17</f>
        <v>101</v>
      </c>
      <c r="K39" s="68" t="str">
        <f>3!P17</f>
        <v>III.</v>
      </c>
      <c r="L39" s="71">
        <f>SUM(F39:J39)</f>
        <v>351</v>
      </c>
      <c r="M39" s="72">
        <v>34</v>
      </c>
      <c r="O39" s="67" t="s">
        <v>67</v>
      </c>
      <c r="P39" s="67" t="s">
        <v>36</v>
      </c>
      <c r="Q39" s="67" t="s">
        <v>68</v>
      </c>
    </row>
    <row r="40" spans="1:17" s="67" customFormat="1" ht="15.75" customHeight="1" thickBot="1">
      <c r="A40" s="69">
        <v>28</v>
      </c>
      <c r="B40" s="1" t="s">
        <v>41</v>
      </c>
      <c r="C40" s="84" t="s">
        <v>155</v>
      </c>
      <c r="D40" s="3" t="s">
        <v>12</v>
      </c>
      <c r="E40" s="87" t="s">
        <v>117</v>
      </c>
      <c r="F40" s="91">
        <f>1!P33</f>
        <v>133</v>
      </c>
      <c r="G40" s="68" t="str">
        <f>1!Q33</f>
        <v>III.</v>
      </c>
      <c r="H40" s="70">
        <f>2!P31</f>
        <v>98</v>
      </c>
      <c r="I40" s="68" t="str">
        <f>2!Q31</f>
        <v>ne</v>
      </c>
      <c r="J40" s="70">
        <f>3!O31</f>
        <v>115</v>
      </c>
      <c r="K40" s="68" t="str">
        <f>3!P31</f>
        <v>III.</v>
      </c>
      <c r="L40" s="71">
        <f>SUM(F40:J40)</f>
        <v>346</v>
      </c>
      <c r="M40" s="66">
        <v>35</v>
      </c>
      <c r="O40" s="67" t="s">
        <v>49</v>
      </c>
      <c r="P40" s="67" t="s">
        <v>23</v>
      </c>
      <c r="Q40" s="67" t="s">
        <v>38</v>
      </c>
    </row>
    <row r="41" spans="1:17" s="67" customFormat="1" ht="15.75" customHeight="1" thickBot="1">
      <c r="A41" s="69">
        <v>39</v>
      </c>
      <c r="B41" s="1" t="s">
        <v>166</v>
      </c>
      <c r="C41" s="84" t="s">
        <v>122</v>
      </c>
      <c r="D41" s="3" t="s">
        <v>23</v>
      </c>
      <c r="E41" s="86" t="s">
        <v>118</v>
      </c>
      <c r="F41" s="91">
        <f>1!P44</f>
        <v>136</v>
      </c>
      <c r="G41" s="68" t="str">
        <f>1!Q44</f>
        <v>II.</v>
      </c>
      <c r="H41" s="70">
        <f>2!P42</f>
        <v>96</v>
      </c>
      <c r="I41" s="68" t="str">
        <f>2!Q42</f>
        <v>ne</v>
      </c>
      <c r="J41" s="70">
        <f>3!O42</f>
        <v>109</v>
      </c>
      <c r="K41" s="68" t="str">
        <f>3!P42</f>
        <v>III.</v>
      </c>
      <c r="L41" s="71">
        <f>SUM(F41:J41)</f>
        <v>341</v>
      </c>
      <c r="M41" s="72">
        <v>36</v>
      </c>
      <c r="O41" s="67" t="s">
        <v>49</v>
      </c>
      <c r="P41" s="67" t="s">
        <v>23</v>
      </c>
      <c r="Q41" s="67" t="s">
        <v>38</v>
      </c>
    </row>
    <row r="42" spans="1:17" s="67" customFormat="1" ht="15.75" customHeight="1" thickBot="1">
      <c r="A42" s="69">
        <v>32</v>
      </c>
      <c r="B42" s="1" t="s">
        <v>41</v>
      </c>
      <c r="C42" s="84" t="s">
        <v>20</v>
      </c>
      <c r="D42" s="3" t="s">
        <v>12</v>
      </c>
      <c r="E42" s="86" t="s">
        <v>118</v>
      </c>
      <c r="F42" s="91">
        <f>1!P37</f>
        <v>137</v>
      </c>
      <c r="G42" s="68" t="str">
        <f>1!Q37</f>
        <v>II.</v>
      </c>
      <c r="H42" s="70">
        <f>2!P35</f>
        <v>132</v>
      </c>
      <c r="I42" s="68" t="str">
        <f>2!Q35</f>
        <v>I.</v>
      </c>
      <c r="J42" s="70">
        <f>3!O35</f>
        <v>68</v>
      </c>
      <c r="K42" s="68" t="str">
        <f>3!P35</f>
        <v>ne</v>
      </c>
      <c r="L42" s="71">
        <f>SUM(F42:J42)</f>
        <v>337</v>
      </c>
      <c r="M42" s="66">
        <v>37</v>
      </c>
      <c r="O42" s="67" t="s">
        <v>61</v>
      </c>
      <c r="P42" s="67" t="s">
        <v>62</v>
      </c>
      <c r="Q42" s="67" t="s">
        <v>88</v>
      </c>
    </row>
    <row r="43" spans="1:13" s="67" customFormat="1" ht="15.75" customHeight="1" thickBot="1">
      <c r="A43" s="69">
        <v>44</v>
      </c>
      <c r="B43" s="1" t="s">
        <v>166</v>
      </c>
      <c r="C43" s="84" t="s">
        <v>155</v>
      </c>
      <c r="D43" s="3" t="s">
        <v>12</v>
      </c>
      <c r="E43" s="86" t="s">
        <v>117</v>
      </c>
      <c r="F43" s="91">
        <f>1!P49</f>
        <v>135</v>
      </c>
      <c r="G43" s="68" t="str">
        <f>1!Q49</f>
        <v>II.</v>
      </c>
      <c r="H43" s="70">
        <f>2!P47</f>
        <v>92</v>
      </c>
      <c r="I43" s="68" t="str">
        <f>2!Q47</f>
        <v>ne</v>
      </c>
      <c r="J43" s="70">
        <f>3!O47</f>
        <v>94</v>
      </c>
      <c r="K43" s="68" t="str">
        <f>3!P47</f>
        <v>ne</v>
      </c>
      <c r="L43" s="71">
        <f>SUM(F43:J43)</f>
        <v>321</v>
      </c>
      <c r="M43" s="72">
        <v>38</v>
      </c>
    </row>
    <row r="44" spans="1:13" s="67" customFormat="1" ht="15.75" customHeight="1" thickBot="1">
      <c r="A44" s="69">
        <v>8</v>
      </c>
      <c r="B44" s="1" t="s">
        <v>41</v>
      </c>
      <c r="C44" s="84" t="s">
        <v>122</v>
      </c>
      <c r="D44" s="3" t="s">
        <v>23</v>
      </c>
      <c r="E44" s="86" t="s">
        <v>118</v>
      </c>
      <c r="F44" s="91">
        <f>1!P13</f>
        <v>131</v>
      </c>
      <c r="G44" s="68" t="str">
        <f>1!Q13</f>
        <v>III.</v>
      </c>
      <c r="H44" s="70">
        <f>2!P11</f>
        <v>83</v>
      </c>
      <c r="I44" s="68" t="str">
        <f>2!Q11</f>
        <v>ne</v>
      </c>
      <c r="J44" s="70">
        <f>3!O11</f>
        <v>102</v>
      </c>
      <c r="K44" s="68" t="str">
        <f>3!P11</f>
        <v>III.</v>
      </c>
      <c r="L44" s="71">
        <f>SUM(F44:J44)</f>
        <v>316</v>
      </c>
      <c r="M44" s="66">
        <v>39</v>
      </c>
    </row>
    <row r="45" spans="1:13" s="67" customFormat="1" ht="15.75" customHeight="1" thickBot="1">
      <c r="A45" s="69">
        <v>11</v>
      </c>
      <c r="B45" s="1" t="s">
        <v>41</v>
      </c>
      <c r="C45" s="84" t="s">
        <v>126</v>
      </c>
      <c r="D45" s="3" t="s">
        <v>127</v>
      </c>
      <c r="E45" s="86" t="s">
        <v>114</v>
      </c>
      <c r="F45" s="91">
        <f>1!P16</f>
        <v>119</v>
      </c>
      <c r="G45" s="68" t="str">
        <f>1!Q16</f>
        <v>ne</v>
      </c>
      <c r="H45" s="70">
        <f>2!P14</f>
        <v>99</v>
      </c>
      <c r="I45" s="68" t="str">
        <f>2!Q14</f>
        <v>ne</v>
      </c>
      <c r="J45" s="70">
        <f>3!O14</f>
        <v>78</v>
      </c>
      <c r="K45" s="68" t="str">
        <f>3!P14</f>
        <v>ne</v>
      </c>
      <c r="L45" s="71">
        <f>SUM(F45:J45)</f>
        <v>296</v>
      </c>
      <c r="M45" s="72">
        <v>40</v>
      </c>
    </row>
    <row r="46" spans="1:13" s="67" customFormat="1" ht="15.75" customHeight="1" thickBot="1">
      <c r="A46" s="69">
        <v>4</v>
      </c>
      <c r="B46" s="1" t="s">
        <v>41</v>
      </c>
      <c r="C46" s="84" t="s">
        <v>115</v>
      </c>
      <c r="D46" s="3" t="s">
        <v>16</v>
      </c>
      <c r="E46" s="86" t="s">
        <v>114</v>
      </c>
      <c r="F46" s="91">
        <f>1!P9</f>
        <v>120</v>
      </c>
      <c r="G46" s="68" t="str">
        <f>1!Q9</f>
        <v>ne</v>
      </c>
      <c r="H46" s="70">
        <f>2!P7</f>
        <v>73</v>
      </c>
      <c r="I46" s="68" t="str">
        <f>2!Q7</f>
        <v>ne</v>
      </c>
      <c r="J46" s="70">
        <f>3!O7</f>
        <v>98</v>
      </c>
      <c r="K46" s="68" t="str">
        <f>3!P7</f>
        <v>III.</v>
      </c>
      <c r="L46" s="71">
        <f>SUM(F46:J46)</f>
        <v>291</v>
      </c>
      <c r="M46" s="66">
        <v>41</v>
      </c>
    </row>
    <row r="47" spans="1:13" s="67" customFormat="1" ht="15.75" customHeight="1" thickBot="1">
      <c r="A47" s="69">
        <v>46</v>
      </c>
      <c r="B47" s="1" t="s">
        <v>166</v>
      </c>
      <c r="C47" s="84" t="s">
        <v>115</v>
      </c>
      <c r="D47" s="3" t="s">
        <v>16</v>
      </c>
      <c r="E47" s="86" t="s">
        <v>114</v>
      </c>
      <c r="F47" s="91">
        <f>1!P51</f>
        <v>129</v>
      </c>
      <c r="G47" s="68" t="str">
        <f>1!Q51</f>
        <v>III.</v>
      </c>
      <c r="H47" s="70">
        <f>2!P49</f>
        <v>59</v>
      </c>
      <c r="I47" s="68" t="str">
        <f>2!Q49</f>
        <v>ne</v>
      </c>
      <c r="J47" s="70">
        <f>3!O49</f>
        <v>83</v>
      </c>
      <c r="K47" s="68" t="str">
        <f>3!P49</f>
        <v>ne</v>
      </c>
      <c r="L47" s="71">
        <f>SUM(F47:J47)</f>
        <v>271</v>
      </c>
      <c r="M47" s="72">
        <v>42</v>
      </c>
    </row>
    <row r="48" spans="1:13" s="67" customFormat="1" ht="15.75" customHeight="1" thickBot="1">
      <c r="A48" s="69">
        <v>35</v>
      </c>
      <c r="B48" s="1" t="s">
        <v>41</v>
      </c>
      <c r="C48" s="84" t="s">
        <v>164</v>
      </c>
      <c r="D48" s="3" t="s">
        <v>159</v>
      </c>
      <c r="E48" s="86" t="s">
        <v>165</v>
      </c>
      <c r="F48" s="91">
        <f>1!P40</f>
        <v>101</v>
      </c>
      <c r="G48" s="68" t="str">
        <f>1!Q40</f>
        <v>ne</v>
      </c>
      <c r="H48" s="70">
        <f>2!P38</f>
        <v>90</v>
      </c>
      <c r="I48" s="68" t="str">
        <f>2!Q38</f>
        <v>ne</v>
      </c>
      <c r="J48" s="70">
        <f>3!O38</f>
        <v>75</v>
      </c>
      <c r="K48" s="68" t="str">
        <f>3!P38</f>
        <v>ne</v>
      </c>
      <c r="L48" s="71">
        <f>SUM(F48:J48)</f>
        <v>266</v>
      </c>
      <c r="M48" s="66">
        <v>43</v>
      </c>
    </row>
    <row r="49" spans="1:13" s="67" customFormat="1" ht="15.75" customHeight="1" thickBot="1">
      <c r="A49" s="69">
        <v>26</v>
      </c>
      <c r="B49" s="1" t="s">
        <v>41</v>
      </c>
      <c r="C49" s="84" t="s">
        <v>153</v>
      </c>
      <c r="D49" s="3" t="s">
        <v>14</v>
      </c>
      <c r="E49" s="86" t="s">
        <v>114</v>
      </c>
      <c r="F49" s="91">
        <f>1!P31</f>
        <v>118</v>
      </c>
      <c r="G49" s="68" t="str">
        <f>1!Q31</f>
        <v>ne</v>
      </c>
      <c r="H49" s="70">
        <f>2!P29</f>
        <v>69</v>
      </c>
      <c r="I49" s="68" t="str">
        <f>2!Q29</f>
        <v>ne</v>
      </c>
      <c r="J49" s="70">
        <f>3!O29</f>
        <v>77</v>
      </c>
      <c r="K49" s="68" t="str">
        <f>3!P29</f>
        <v>ne</v>
      </c>
      <c r="L49" s="71">
        <f>SUM(F49:J49)</f>
        <v>264</v>
      </c>
      <c r="M49" s="72">
        <v>44</v>
      </c>
    </row>
    <row r="50" spans="1:13" s="67" customFormat="1" ht="15.75" customHeight="1" thickBot="1">
      <c r="A50" s="69">
        <v>10</v>
      </c>
      <c r="B50" s="1" t="s">
        <v>41</v>
      </c>
      <c r="C50" s="84" t="s">
        <v>124</v>
      </c>
      <c r="D50" s="3" t="s">
        <v>33</v>
      </c>
      <c r="E50" s="86" t="s">
        <v>125</v>
      </c>
      <c r="F50" s="91">
        <f>1!P15</f>
        <v>90</v>
      </c>
      <c r="G50" s="68" t="str">
        <f>1!Q15</f>
        <v>ne</v>
      </c>
      <c r="H50" s="70">
        <f>2!P13</f>
        <v>75</v>
      </c>
      <c r="I50" s="68" t="str">
        <f>2!Q13</f>
        <v>ne</v>
      </c>
      <c r="J50" s="70">
        <f>3!O13</f>
        <v>95</v>
      </c>
      <c r="K50" s="68" t="str">
        <f>3!P13</f>
        <v>ne</v>
      </c>
      <c r="L50" s="71">
        <f>SUM(F50:J50)</f>
        <v>260</v>
      </c>
      <c r="M50" s="66">
        <v>45</v>
      </c>
    </row>
    <row r="51" spans="1:13" s="67" customFormat="1" ht="15.75" customHeight="1">
      <c r="A51" s="69">
        <v>17</v>
      </c>
      <c r="B51" s="1" t="s">
        <v>41</v>
      </c>
      <c r="C51" s="84" t="s">
        <v>136</v>
      </c>
      <c r="D51" s="3" t="s">
        <v>137</v>
      </c>
      <c r="E51" s="86" t="s">
        <v>118</v>
      </c>
      <c r="F51" s="91">
        <f>1!P22</f>
        <v>62</v>
      </c>
      <c r="G51" s="68" t="str">
        <f>1!Q22</f>
        <v>ne</v>
      </c>
      <c r="H51" s="70">
        <f>2!P20</f>
        <v>34</v>
      </c>
      <c r="I51" s="68" t="str">
        <f>2!Q20</f>
        <v>ne</v>
      </c>
      <c r="J51" s="70">
        <f>3!O20</f>
        <v>47</v>
      </c>
      <c r="K51" s="68" t="str">
        <f>3!P20</f>
        <v>ne</v>
      </c>
      <c r="L51" s="71">
        <f>SUM(F51:J51)</f>
        <v>143</v>
      </c>
      <c r="M51" s="72">
        <v>46</v>
      </c>
    </row>
    <row r="52" spans="1:13" s="67" customFormat="1" ht="15.75" customHeight="1">
      <c r="A52" s="92"/>
      <c r="B52" s="93"/>
      <c r="C52" s="94"/>
      <c r="D52" s="82"/>
      <c r="E52" s="82"/>
      <c r="F52" s="102"/>
      <c r="G52" s="92"/>
      <c r="H52" s="92"/>
      <c r="I52" s="92"/>
      <c r="J52" s="92"/>
      <c r="K52" s="92"/>
      <c r="L52" s="95"/>
      <c r="M52" s="96"/>
    </row>
    <row r="53" spans="1:5" ht="15">
      <c r="A53" s="73"/>
      <c r="B53" s="73"/>
      <c r="C53" s="103" t="s">
        <v>9</v>
      </c>
      <c r="D53" s="104"/>
      <c r="E53" s="108">
        <f ca="1">NOW()</f>
        <v>42490.60070729167</v>
      </c>
    </row>
    <row r="54" ht="13.5" thickBot="1"/>
    <row r="55" spans="3:5" ht="12.75">
      <c r="C55" s="74" t="s">
        <v>54</v>
      </c>
      <c r="D55" s="75">
        <f>COUNTIF(B6:B43,"R")</f>
        <v>12</v>
      </c>
      <c r="E55" s="30" t="s">
        <v>10</v>
      </c>
    </row>
    <row r="56" spans="3:4" ht="13.5" thickBot="1">
      <c r="C56" s="76" t="s">
        <v>53</v>
      </c>
      <c r="D56" s="77">
        <f>COUNTIF(B6:B43,"P")</f>
        <v>26</v>
      </c>
    </row>
    <row r="57" spans="1:5" ht="12.75">
      <c r="A57" s="78"/>
      <c r="B57" s="78"/>
      <c r="C57" s="78"/>
      <c r="D57" s="78"/>
      <c r="E57" s="78"/>
    </row>
    <row r="58" spans="1:13" ht="12.75">
      <c r="A58" s="78"/>
      <c r="B58" s="78"/>
      <c r="C58" s="81" t="s">
        <v>90</v>
      </c>
      <c r="D58" s="107" t="s">
        <v>110</v>
      </c>
      <c r="E58" s="106" t="s">
        <v>113</v>
      </c>
      <c r="F58" s="81"/>
      <c r="G58" s="81"/>
      <c r="H58" s="81"/>
      <c r="I58" s="81" t="s">
        <v>91</v>
      </c>
      <c r="K58" s="105" t="s">
        <v>111</v>
      </c>
      <c r="L58" s="106"/>
      <c r="M58" s="106" t="s">
        <v>112</v>
      </c>
    </row>
    <row r="59" spans="1:5" ht="12.75">
      <c r="A59" s="78"/>
      <c r="B59" s="78"/>
      <c r="C59" s="79"/>
      <c r="D59" s="80"/>
      <c r="E59" s="80"/>
    </row>
    <row r="60" spans="1:5" ht="12.75">
      <c r="A60" s="78"/>
      <c r="B60" s="78"/>
      <c r="C60" s="79"/>
      <c r="D60" s="80"/>
      <c r="E60" s="80"/>
    </row>
    <row r="61" spans="1:5" ht="12.75">
      <c r="A61" s="78"/>
      <c r="B61" s="78"/>
      <c r="C61" s="78"/>
      <c r="D61" s="78"/>
      <c r="E61" s="78"/>
    </row>
  </sheetData>
  <sheetProtection/>
  <mergeCells count="13">
    <mergeCell ref="I4:I5"/>
    <mergeCell ref="K4:K5"/>
    <mergeCell ref="M4:M5"/>
    <mergeCell ref="A1:D1"/>
    <mergeCell ref="E1:K3"/>
    <mergeCell ref="L1:M3"/>
    <mergeCell ref="O1:O3"/>
    <mergeCell ref="A2:D3"/>
    <mergeCell ref="B4:B5"/>
    <mergeCell ref="C4:C5"/>
    <mergeCell ref="D4:D5"/>
    <mergeCell ref="E4:E5"/>
    <mergeCell ref="G4:G5"/>
  </mergeCells>
  <conditionalFormatting sqref="B6:B52">
    <cfRule type="cellIs" priority="2" dxfId="1" operator="equal" stopIfTrue="1">
      <formula>"R"</formula>
    </cfRule>
  </conditionalFormatting>
  <conditionalFormatting sqref="F6:J52">
    <cfRule type="cellIs" priority="1" dxfId="12" operator="equal" stopIfTrue="1">
      <formula>0</formula>
    </cfRule>
  </conditionalFormatting>
  <printOptions/>
  <pageMargins left="0.35433070866141736" right="0.1968503937007874" top="0.2362204724409449" bottom="0.7086614173228347" header="0.15748031496062992" footer="0.3937007874015748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Vlaďa</cp:lastModifiedBy>
  <cp:lastPrinted>2016-04-30T12:26:55Z</cp:lastPrinted>
  <dcterms:created xsi:type="dcterms:W3CDTF">2003-04-01T12:06:07Z</dcterms:created>
  <dcterms:modified xsi:type="dcterms:W3CDTF">2016-04-30T12:27:41Z</dcterms:modified>
  <cp:category/>
  <cp:version/>
  <cp:contentType/>
  <cp:contentStatus/>
</cp:coreProperties>
</file>