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120" yWindow="60" windowWidth="12120" windowHeight="8565" firstSheet="4" activeTab="4"/>
  </bookViews>
  <sheets>
    <sheet name="Prezentace" sheetId="4" r:id="rId1"/>
    <sheet name="1" sheetId="44" r:id="rId2"/>
    <sheet name="2" sheetId="45" r:id="rId3"/>
    <sheet name="3" sheetId="46" r:id="rId4"/>
    <sheet name="Prezentace (2)" sheetId="47" r:id="rId5"/>
  </sheets>
  <calcPr calcId="125725"/>
</workbook>
</file>

<file path=xl/calcChain.xml><?xml version="1.0" encoding="utf-8"?>
<calcChain xmlns="http://schemas.openxmlformats.org/spreadsheetml/2006/main">
  <c r="I17" i="47"/>
  <c r="N40" i="46"/>
  <c r="H17" i="47"/>
  <c r="Q40" i="45"/>
  <c r="G17" i="47"/>
  <c r="N40" i="44"/>
  <c r="F17" i="47"/>
  <c r="I39"/>
  <c r="N39" i="46"/>
  <c r="H39" i="47"/>
  <c r="Q39" i="45"/>
  <c r="G39" i="47"/>
  <c r="N39" i="44"/>
  <c r="F39" i="47"/>
  <c r="I30"/>
  <c r="N38" i="46"/>
  <c r="H30" i="47"/>
  <c r="Q38" i="45"/>
  <c r="G30" i="47"/>
  <c r="N38" i="44"/>
  <c r="F30" i="47"/>
  <c r="J30"/>
  <c r="I38"/>
  <c r="N37" i="46"/>
  <c r="H38" i="47"/>
  <c r="Q37" i="45"/>
  <c r="G38" i="47"/>
  <c r="N37" i="44"/>
  <c r="F38" i="47"/>
  <c r="J38"/>
  <c r="I37"/>
  <c r="N36" i="46"/>
  <c r="H37" i="47"/>
  <c r="Q36" i="45"/>
  <c r="G37" i="47"/>
  <c r="N36" i="44"/>
  <c r="F37" i="47"/>
  <c r="J37"/>
  <c r="I41"/>
  <c r="N35" i="46"/>
  <c r="H41" i="47"/>
  <c r="Q35" i="45"/>
  <c r="G41" i="47"/>
  <c r="N35" i="44"/>
  <c r="F41" i="47"/>
  <c r="J41"/>
  <c r="I43"/>
  <c r="N34" i="46"/>
  <c r="H43" i="47"/>
  <c r="G43"/>
  <c r="N34" i="44"/>
  <c r="F43" i="47"/>
  <c r="J43"/>
  <c r="I42"/>
  <c r="N33" i="46"/>
  <c r="H42" i="47"/>
  <c r="Q33" i="45"/>
  <c r="G42" i="47"/>
  <c r="N33" i="44"/>
  <c r="F42" i="47"/>
  <c r="J42"/>
  <c r="I40"/>
  <c r="N32" i="46"/>
  <c r="H40" i="47"/>
  <c r="Q32" i="45"/>
  <c r="G40" i="47"/>
  <c r="N32" i="44"/>
  <c r="F40" i="47"/>
  <c r="J40"/>
  <c r="I31"/>
  <c r="N31" i="46"/>
  <c r="H31" i="47"/>
  <c r="Q31" i="45"/>
  <c r="G31" i="47"/>
  <c r="N31" i="44"/>
  <c r="F31" i="47"/>
  <c r="I28"/>
  <c r="N30" i="46"/>
  <c r="H28" i="47"/>
  <c r="Q30" i="45"/>
  <c r="G28" i="47"/>
  <c r="N30" i="44"/>
  <c r="F28" i="47"/>
  <c r="J28"/>
  <c r="I22"/>
  <c r="N29" i="46"/>
  <c r="H22" i="47"/>
  <c r="Q29" i="45"/>
  <c r="G22" i="47"/>
  <c r="N29" i="44"/>
  <c r="F22" i="47"/>
  <c r="I20"/>
  <c r="N28" i="46"/>
  <c r="H20" i="47"/>
  <c r="Q28" i="45"/>
  <c r="G20" i="47"/>
  <c r="N28" i="44"/>
  <c r="F20" i="47"/>
  <c r="J20"/>
  <c r="I16"/>
  <c r="N27" i="46"/>
  <c r="H16" i="47"/>
  <c r="Q27" i="45"/>
  <c r="G16" i="47"/>
  <c r="N27" i="44"/>
  <c r="F16" i="47"/>
  <c r="J16"/>
  <c r="I33"/>
  <c r="N26" i="46"/>
  <c r="H33" i="47"/>
  <c r="Q26" i="45"/>
  <c r="G33" i="47"/>
  <c r="N26" i="44"/>
  <c r="F33" i="47"/>
  <c r="J33"/>
  <c r="I24"/>
  <c r="N25" i="46"/>
  <c r="H24" i="47"/>
  <c r="Q25" i="45"/>
  <c r="G24" i="47"/>
  <c r="N25" i="44"/>
  <c r="F24" i="47"/>
  <c r="I14"/>
  <c r="N24" i="46"/>
  <c r="H14" i="47"/>
  <c r="Q24" i="45"/>
  <c r="G14" i="47"/>
  <c r="N24" i="44"/>
  <c r="F14" i="47"/>
  <c r="I26"/>
  <c r="N23" i="46"/>
  <c r="H26" i="47"/>
  <c r="Q23" i="45"/>
  <c r="G26" i="47"/>
  <c r="N23" i="44"/>
  <c r="F26" i="47"/>
  <c r="I29"/>
  <c r="N22" i="46"/>
  <c r="H29" i="47"/>
  <c r="Q22" i="45"/>
  <c r="G29" i="47"/>
  <c r="N22" i="44"/>
  <c r="F29" i="47"/>
  <c r="J29"/>
  <c r="I11"/>
  <c r="N21" i="46"/>
  <c r="H11" i="47"/>
  <c r="N21" i="44"/>
  <c r="F11" i="47"/>
  <c r="Q21" i="45"/>
  <c r="G11" i="47"/>
  <c r="J11"/>
  <c r="I32"/>
  <c r="N20" i="46"/>
  <c r="H32" i="47"/>
  <c r="Q20" i="45"/>
  <c r="G32" i="47"/>
  <c r="N20" i="44"/>
  <c r="F32" i="47"/>
  <c r="J32"/>
  <c r="I23"/>
  <c r="N19" i="46"/>
  <c r="H23" i="47"/>
  <c r="Q19" i="45"/>
  <c r="G23" i="47"/>
  <c r="N19" i="44"/>
  <c r="F23" i="47"/>
  <c r="J23"/>
  <c r="I18"/>
  <c r="N18" i="46"/>
  <c r="H18" i="47"/>
  <c r="Q18" i="45"/>
  <c r="G18" i="47"/>
  <c r="N18" i="44"/>
  <c r="F18" i="47"/>
  <c r="I35"/>
  <c r="N17" i="46"/>
  <c r="H35" i="47"/>
  <c r="G35"/>
  <c r="N17" i="44"/>
  <c r="F35" i="47"/>
  <c r="J35"/>
  <c r="I34"/>
  <c r="N16" i="46"/>
  <c r="H34" i="47"/>
  <c r="Q16" i="45"/>
  <c r="G34" i="47"/>
  <c r="N16" i="44"/>
  <c r="F34" i="47"/>
  <c r="J34"/>
  <c r="I13"/>
  <c r="N15" i="46"/>
  <c r="H13" i="47"/>
  <c r="Q15" i="45"/>
  <c r="G13" i="47"/>
  <c r="N15" i="44"/>
  <c r="F13" i="47"/>
  <c r="J13"/>
  <c r="I12"/>
  <c r="N14" i="46"/>
  <c r="H12" i="47"/>
  <c r="Q14" i="45"/>
  <c r="G12" i="47"/>
  <c r="N14" i="44"/>
  <c r="F12" i="47"/>
  <c r="J12"/>
  <c r="I9"/>
  <c r="N13" i="46"/>
  <c r="H9" i="47"/>
  <c r="Q13" i="45"/>
  <c r="G9" i="47"/>
  <c r="N13" i="44"/>
  <c r="F9" i="47"/>
  <c r="I25"/>
  <c r="N12" i="46"/>
  <c r="H25" i="47"/>
  <c r="Q12" i="45"/>
  <c r="G25" i="47"/>
  <c r="N12" i="44"/>
  <c r="F25" i="47"/>
  <c r="I15"/>
  <c r="N11" i="46"/>
  <c r="H15" i="47"/>
  <c r="Q11" i="45"/>
  <c r="G15" i="47"/>
  <c r="N11" i="44"/>
  <c r="F15" i="47"/>
  <c r="I6"/>
  <c r="N10" i="46"/>
  <c r="H6" i="47"/>
  <c r="Q10" i="45"/>
  <c r="G6" i="47"/>
  <c r="N10" i="44"/>
  <c r="F6" i="47"/>
  <c r="J6"/>
  <c r="I27"/>
  <c r="N9" i="46"/>
  <c r="H27" i="47"/>
  <c r="Q9" i="45"/>
  <c r="G27" i="47"/>
  <c r="N9" i="44"/>
  <c r="F27" i="47"/>
  <c r="I10"/>
  <c r="N8" i="46"/>
  <c r="H10" i="47"/>
  <c r="Q8" i="45"/>
  <c r="G10" i="47"/>
  <c r="N8" i="44"/>
  <c r="F10" i="47"/>
  <c r="I21"/>
  <c r="N7" i="46"/>
  <c r="H21" i="47"/>
  <c r="Q7" i="45"/>
  <c r="G21" i="47"/>
  <c r="N7" i="44"/>
  <c r="F21" i="47"/>
  <c r="I8"/>
  <c r="N6" i="46"/>
  <c r="H8" i="47"/>
  <c r="Q6" i="45"/>
  <c r="G8" i="47"/>
  <c r="N6" i="44"/>
  <c r="F8" i="47"/>
  <c r="J8"/>
  <c r="I19"/>
  <c r="N5" i="46"/>
  <c r="H19" i="47"/>
  <c r="Q5" i="45"/>
  <c r="G19" i="47"/>
  <c r="N5" i="44"/>
  <c r="F19" i="47"/>
  <c r="I7"/>
  <c r="N4" i="46"/>
  <c r="H7" i="47"/>
  <c r="Q4" i="45"/>
  <c r="G7" i="47"/>
  <c r="N4" i="44"/>
  <c r="F7" i="47"/>
  <c r="D58" i="4"/>
  <c r="A41" i="46"/>
  <c r="B41"/>
  <c r="C41"/>
  <c r="N41"/>
  <c r="A42"/>
  <c r="B42"/>
  <c r="C42"/>
  <c r="N42"/>
  <c r="A43"/>
  <c r="B43"/>
  <c r="C43"/>
  <c r="N43"/>
  <c r="A44"/>
  <c r="B44"/>
  <c r="C44"/>
  <c r="N44"/>
  <c r="A45"/>
  <c r="B45"/>
  <c r="C45"/>
  <c r="N45"/>
  <c r="A46"/>
  <c r="B46"/>
  <c r="C46"/>
  <c r="N46"/>
  <c r="A47"/>
  <c r="B47"/>
  <c r="C47"/>
  <c r="N47"/>
  <c r="A48"/>
  <c r="B48"/>
  <c r="C48"/>
  <c r="N48"/>
  <c r="A49"/>
  <c r="B49"/>
  <c r="C49"/>
  <c r="N49"/>
  <c r="A50"/>
  <c r="B50"/>
  <c r="C50"/>
  <c r="N50"/>
  <c r="A51"/>
  <c r="B51"/>
  <c r="C51"/>
  <c r="N51"/>
  <c r="H53" i="4"/>
  <c r="A52" i="46"/>
  <c r="B52"/>
  <c r="C52"/>
  <c r="N52"/>
  <c r="A53"/>
  <c r="B53"/>
  <c r="C53"/>
  <c r="N53"/>
  <c r="A54"/>
  <c r="B54"/>
  <c r="C54"/>
  <c r="N54"/>
  <c r="A41" i="45"/>
  <c r="B41"/>
  <c r="C41"/>
  <c r="Q41"/>
  <c r="A42"/>
  <c r="B42"/>
  <c r="C42"/>
  <c r="Q42"/>
  <c r="A43"/>
  <c r="B43"/>
  <c r="C43"/>
  <c r="Q43"/>
  <c r="A44"/>
  <c r="B44"/>
  <c r="C44"/>
  <c r="Q44"/>
  <c r="A45"/>
  <c r="B45"/>
  <c r="C45"/>
  <c r="Q45"/>
  <c r="A46"/>
  <c r="B46"/>
  <c r="C46"/>
  <c r="Q46"/>
  <c r="A47"/>
  <c r="B47"/>
  <c r="C47"/>
  <c r="Q47"/>
  <c r="A48"/>
  <c r="B48"/>
  <c r="C48"/>
  <c r="Q48"/>
  <c r="A49"/>
  <c r="B49"/>
  <c r="C49"/>
  <c r="Q49"/>
  <c r="A50"/>
  <c r="B50"/>
  <c r="C50"/>
  <c r="Q50"/>
  <c r="A51"/>
  <c r="B51"/>
  <c r="C51"/>
  <c r="Q51"/>
  <c r="A52"/>
  <c r="B52"/>
  <c r="C52"/>
  <c r="Q52"/>
  <c r="A53"/>
  <c r="B53"/>
  <c r="C53"/>
  <c r="Q53"/>
  <c r="G55" i="4"/>
  <c r="A54" i="45"/>
  <c r="B54"/>
  <c r="C54"/>
  <c r="Q54"/>
  <c r="G56" i="4"/>
  <c r="A46" i="44"/>
  <c r="B46"/>
  <c r="C46"/>
  <c r="N46"/>
  <c r="F48" i="4"/>
  <c r="A47" i="44"/>
  <c r="B47"/>
  <c r="C47"/>
  <c r="N47"/>
  <c r="F49" i="4"/>
  <c r="A48" i="44"/>
  <c r="B48"/>
  <c r="C48"/>
  <c r="N48"/>
  <c r="A49"/>
  <c r="B49"/>
  <c r="C49"/>
  <c r="N49"/>
  <c r="A50"/>
  <c r="B50"/>
  <c r="C50"/>
  <c r="N50"/>
  <c r="A51"/>
  <c r="B51"/>
  <c r="C51"/>
  <c r="N51"/>
  <c r="A52"/>
  <c r="B52"/>
  <c r="C52"/>
  <c r="N52"/>
  <c r="A53"/>
  <c r="B53"/>
  <c r="C53"/>
  <c r="N53"/>
  <c r="A54"/>
  <c r="B54"/>
  <c r="C54"/>
  <c r="N54"/>
  <c r="G47" i="4"/>
  <c r="I47"/>
  <c r="H48"/>
  <c r="I48"/>
  <c r="G49"/>
  <c r="I49"/>
  <c r="G50"/>
  <c r="H50"/>
  <c r="I50"/>
  <c r="F51"/>
  <c r="G51"/>
  <c r="H51"/>
  <c r="I51"/>
  <c r="G52"/>
  <c r="H52"/>
  <c r="I52"/>
  <c r="G53"/>
  <c r="I53"/>
  <c r="I54"/>
  <c r="I55"/>
  <c r="H56"/>
  <c r="I56"/>
  <c r="N41" i="44"/>
  <c r="N42"/>
  <c r="N43"/>
  <c r="N44"/>
  <c r="N45"/>
  <c r="G24" i="4"/>
  <c r="G8"/>
  <c r="I40"/>
  <c r="I42"/>
  <c r="I45"/>
  <c r="I46"/>
  <c r="A36" i="46"/>
  <c r="B36"/>
  <c r="C36"/>
  <c r="A37"/>
  <c r="B37"/>
  <c r="C37"/>
  <c r="A38"/>
  <c r="B38"/>
  <c r="C38"/>
  <c r="A39"/>
  <c r="B39"/>
  <c r="C39"/>
  <c r="A40"/>
  <c r="B40"/>
  <c r="C40"/>
  <c r="A38" i="45"/>
  <c r="B38"/>
  <c r="C38"/>
  <c r="A39"/>
  <c r="B39"/>
  <c r="C39"/>
  <c r="A40"/>
  <c r="B40"/>
  <c r="C40"/>
  <c r="G46" i="4"/>
  <c r="G45"/>
  <c r="H45"/>
  <c r="H46"/>
  <c r="A41" i="44"/>
  <c r="B41"/>
  <c r="C41"/>
  <c r="A42"/>
  <c r="B42"/>
  <c r="C42"/>
  <c r="A43"/>
  <c r="B43"/>
  <c r="C43"/>
  <c r="F45" i="4"/>
  <c r="A44" i="44"/>
  <c r="B44"/>
  <c r="C44"/>
  <c r="F46" i="4"/>
  <c r="A45" i="44"/>
  <c r="B45"/>
  <c r="C45"/>
  <c r="F14" i="4"/>
  <c r="I25"/>
  <c r="I28"/>
  <c r="I30"/>
  <c r="A21" i="46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H43" i="4"/>
  <c r="G25"/>
  <c r="G43"/>
  <c r="I8"/>
  <c r="I9"/>
  <c r="B57"/>
  <c r="C5" i="46"/>
  <c r="C6"/>
  <c r="C7"/>
  <c r="C8"/>
  <c r="C9"/>
  <c r="C10"/>
  <c r="C11"/>
  <c r="C12"/>
  <c r="C13"/>
  <c r="C14"/>
  <c r="C15"/>
  <c r="C16"/>
  <c r="C17"/>
  <c r="C18"/>
  <c r="C19"/>
  <c r="C20"/>
  <c r="A5"/>
  <c r="A6"/>
  <c r="A7"/>
  <c r="A8"/>
  <c r="A9"/>
  <c r="A10"/>
  <c r="A11"/>
  <c r="A12"/>
  <c r="A13"/>
  <c r="A14"/>
  <c r="A15"/>
  <c r="A16"/>
  <c r="A17"/>
  <c r="A18"/>
  <c r="A19"/>
  <c r="A20"/>
  <c r="A4"/>
  <c r="C4"/>
  <c r="C5" i="4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4"/>
  <c r="C4"/>
  <c r="A5" i="4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A4"/>
  <c r="C4"/>
  <c r="H6" i="4"/>
  <c r="I58"/>
  <c r="H8"/>
  <c r="I10"/>
  <c r="I12"/>
  <c r="I14"/>
  <c r="F16"/>
  <c r="I16"/>
  <c r="F18"/>
  <c r="G18"/>
  <c r="I18"/>
  <c r="F20"/>
  <c r="I22"/>
  <c r="I24"/>
  <c r="F26"/>
  <c r="H26"/>
  <c r="I26"/>
  <c r="F28"/>
  <c r="H28"/>
  <c r="F30"/>
  <c r="I31"/>
  <c r="F32"/>
  <c r="G32"/>
  <c r="H32"/>
  <c r="I32"/>
  <c r="F36"/>
  <c r="I36"/>
  <c r="I38"/>
  <c r="G40"/>
  <c r="B4" i="46"/>
  <c r="B5"/>
  <c r="B6"/>
  <c r="B7"/>
  <c r="B8"/>
  <c r="B9"/>
  <c r="B10"/>
  <c r="B11"/>
  <c r="B12"/>
  <c r="B13"/>
  <c r="B14"/>
  <c r="B15"/>
  <c r="B16"/>
  <c r="B17"/>
  <c r="B18"/>
  <c r="B19"/>
  <c r="B20"/>
  <c r="B4" i="45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4" i="4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H25" i="4"/>
  <c r="F25"/>
  <c r="I23"/>
  <c r="F21"/>
  <c r="I19"/>
  <c r="I15"/>
  <c r="G15"/>
  <c r="F13"/>
  <c r="I7"/>
  <c r="F23"/>
  <c r="I17"/>
  <c r="G17"/>
  <c r="F15"/>
  <c r="I13"/>
  <c r="G13"/>
  <c r="F11"/>
  <c r="H7"/>
  <c r="I43"/>
  <c r="F43"/>
  <c r="I41"/>
  <c r="I39"/>
  <c r="F39"/>
  <c r="I37"/>
  <c r="F37"/>
  <c r="I35"/>
  <c r="I33"/>
  <c r="G33"/>
  <c r="F33"/>
  <c r="F31"/>
  <c r="I29"/>
  <c r="F29"/>
  <c r="I27"/>
  <c r="I21"/>
  <c r="F7"/>
  <c r="I20"/>
  <c r="I11"/>
  <c r="G41"/>
  <c r="G44"/>
  <c r="H44"/>
  <c r="I44"/>
  <c r="I34"/>
  <c r="I6"/>
  <c r="J51"/>
  <c r="N2" i="46"/>
  <c r="H33" i="4"/>
  <c r="H39"/>
  <c r="J45"/>
  <c r="H27"/>
  <c r="H36"/>
  <c r="H55"/>
  <c r="G30"/>
  <c r="G36"/>
  <c r="G54"/>
  <c r="F55"/>
  <c r="F52"/>
  <c r="J52"/>
  <c r="H10"/>
  <c r="H37"/>
  <c r="G38"/>
  <c r="F47"/>
  <c r="F35"/>
  <c r="H47"/>
  <c r="F53"/>
  <c r="G48"/>
  <c r="J48"/>
  <c r="H49"/>
  <c r="G20"/>
  <c r="H31"/>
  <c r="F34"/>
  <c r="F22"/>
  <c r="H18"/>
  <c r="H16"/>
  <c r="F10"/>
  <c r="H29"/>
  <c r="H35"/>
  <c r="H41"/>
  <c r="H15"/>
  <c r="H17"/>
  <c r="F42"/>
  <c r="F38"/>
  <c r="H20"/>
  <c r="H14"/>
  <c r="F12"/>
  <c r="F24"/>
  <c r="H40"/>
  <c r="F50"/>
  <c r="J50"/>
  <c r="H23"/>
  <c r="H42"/>
  <c r="H13"/>
  <c r="G23"/>
  <c r="J43"/>
  <c r="J46"/>
  <c r="F6"/>
  <c r="J39" i="47"/>
  <c r="J17"/>
  <c r="F41" i="4"/>
  <c r="J41"/>
  <c r="H22"/>
  <c r="G42"/>
  <c r="G22"/>
  <c r="G7"/>
  <c r="G37"/>
  <c r="F8"/>
  <c r="G11"/>
  <c r="G29"/>
  <c r="G10"/>
  <c r="J10"/>
  <c r="H11"/>
  <c r="J11"/>
  <c r="J36"/>
  <c r="H24"/>
  <c r="J24"/>
  <c r="H38"/>
  <c r="J38"/>
  <c r="H21"/>
  <c r="F9"/>
  <c r="H9"/>
  <c r="H30"/>
  <c r="J30"/>
  <c r="H19"/>
  <c r="G9"/>
  <c r="G21"/>
  <c r="G39"/>
  <c r="J39"/>
  <c r="G6"/>
  <c r="J6"/>
  <c r="F40"/>
  <c r="F19"/>
  <c r="G19"/>
  <c r="G14"/>
  <c r="J14"/>
  <c r="G16"/>
  <c r="J16"/>
  <c r="G35"/>
  <c r="J35"/>
  <c r="G12"/>
  <c r="N2" i="44"/>
  <c r="F58" i="4"/>
  <c r="F17"/>
  <c r="J17"/>
  <c r="J32"/>
  <c r="G31"/>
  <c r="J31"/>
  <c r="G26"/>
  <c r="J26"/>
  <c r="H12"/>
  <c r="H34"/>
  <c r="G27"/>
  <c r="Q2" i="45"/>
  <c r="G34" i="4"/>
  <c r="G28"/>
  <c r="J28"/>
  <c r="J33"/>
  <c r="H54"/>
  <c r="J53"/>
  <c r="J21"/>
  <c r="J18"/>
  <c r="J8"/>
  <c r="H58"/>
  <c r="F44"/>
  <c r="J44"/>
  <c r="F56"/>
  <c r="J56"/>
  <c r="J49"/>
  <c r="F54"/>
  <c r="J54"/>
  <c r="J42"/>
  <c r="J55"/>
  <c r="J37"/>
  <c r="J7"/>
  <c r="J15"/>
  <c r="J23"/>
  <c r="J13"/>
  <c r="J25"/>
  <c r="J29"/>
  <c r="J40"/>
  <c r="J20"/>
  <c r="J47"/>
  <c r="F27"/>
  <c r="J27"/>
  <c r="J22"/>
  <c r="J9"/>
  <c r="J19"/>
  <c r="J12"/>
  <c r="J34"/>
  <c r="G58"/>
  <c r="J59"/>
  <c r="K56"/>
  <c r="K25"/>
  <c r="K28"/>
  <c r="K6"/>
  <c r="K17"/>
  <c r="K11"/>
  <c r="K27"/>
  <c r="K12"/>
  <c r="K44"/>
  <c r="K55"/>
  <c r="K26"/>
  <c r="K8"/>
  <c r="K19"/>
  <c r="K33"/>
  <c r="K43"/>
  <c r="K22"/>
  <c r="K20"/>
  <c r="K52"/>
  <c r="K51"/>
  <c r="K34"/>
  <c r="K41"/>
  <c r="K38"/>
  <c r="K45"/>
  <c r="K39"/>
  <c r="K7"/>
  <c r="K21"/>
  <c r="K24"/>
  <c r="K47"/>
  <c r="K53"/>
  <c r="K23"/>
  <c r="K9"/>
  <c r="K31"/>
  <c r="K16"/>
  <c r="K30"/>
  <c r="K37"/>
  <c r="K18"/>
  <c r="K54"/>
  <c r="K13"/>
  <c r="K29"/>
  <c r="K40"/>
  <c r="K36"/>
  <c r="K15"/>
  <c r="K32"/>
  <c r="K14"/>
  <c r="K48"/>
  <c r="K35"/>
  <c r="K42"/>
  <c r="K50"/>
  <c r="K10"/>
  <c r="K46"/>
  <c r="K49"/>
  <c r="J21" i="47"/>
  <c r="J10"/>
  <c r="J7"/>
  <c r="J9"/>
  <c r="J14"/>
  <c r="J15"/>
  <c r="J18"/>
  <c r="J19"/>
  <c r="J22"/>
  <c r="J24"/>
  <c r="J25"/>
  <c r="J26"/>
  <c r="J27"/>
  <c r="J31"/>
  <c r="K10"/>
  <c r="K14"/>
  <c r="K15"/>
  <c r="K9"/>
  <c r="K13"/>
  <c r="K16"/>
  <c r="K7"/>
  <c r="K8"/>
  <c r="K17"/>
  <c r="K11"/>
  <c r="K6"/>
  <c r="K12"/>
</calcChain>
</file>

<file path=xl/sharedStrings.xml><?xml version="1.0" encoding="utf-8"?>
<sst xmlns="http://schemas.openxmlformats.org/spreadsheetml/2006/main" count="806" uniqueCount="219">
  <si>
    <t>Výsledková listina   č.s.814</t>
  </si>
  <si>
    <t>Paňác open</t>
  </si>
  <si>
    <t>Datum: 13. 8. 2016            Horní Cerekev Počátky</t>
  </si>
  <si>
    <t>Start. číslo</t>
  </si>
  <si>
    <t>Zbraň</t>
  </si>
  <si>
    <t>Příjmení</t>
  </si>
  <si>
    <t>Jméno</t>
  </si>
  <si>
    <t>Klub (organizace)</t>
  </si>
  <si>
    <t>Disc.</t>
  </si>
  <si>
    <t>Celkový</t>
  </si>
  <si>
    <t>Pořadí</t>
  </si>
  <si>
    <t>výsledek</t>
  </si>
  <si>
    <t>P</t>
  </si>
  <si>
    <t>Nikodým</t>
  </si>
  <si>
    <t>David</t>
  </si>
  <si>
    <t>KVZ Pelhřimov</t>
  </si>
  <si>
    <t>Bahenský</t>
  </si>
  <si>
    <t>Michael</t>
  </si>
  <si>
    <t>PSK OLYMP Praha</t>
  </si>
  <si>
    <t xml:space="preserve"> </t>
  </si>
  <si>
    <t>Herceg</t>
  </si>
  <si>
    <t>Bohumil</t>
  </si>
  <si>
    <t>Kvz Policie Počátky</t>
  </si>
  <si>
    <t>Bečvář</t>
  </si>
  <si>
    <t>Josef</t>
  </si>
  <si>
    <t>SSK Písek</t>
  </si>
  <si>
    <t xml:space="preserve">Koch  st. </t>
  </si>
  <si>
    <t>Miroslav</t>
  </si>
  <si>
    <t>Bína</t>
  </si>
  <si>
    <t>Jiří</t>
  </si>
  <si>
    <t>SSK Telč</t>
  </si>
  <si>
    <t>Krejča</t>
  </si>
  <si>
    <t>Vladimír</t>
  </si>
  <si>
    <t>Bočan</t>
  </si>
  <si>
    <t>Stanislav</t>
  </si>
  <si>
    <t>SSK Čekanice</t>
  </si>
  <si>
    <t xml:space="preserve">Adensam </t>
  </si>
  <si>
    <t>Martin</t>
  </si>
  <si>
    <t>SK Žirovnice</t>
  </si>
  <si>
    <t>Brejžek</t>
  </si>
  <si>
    <t>Vojtěch</t>
  </si>
  <si>
    <t>KVZ Fruko J. Hradec</t>
  </si>
  <si>
    <t>KVZ Telč</t>
  </si>
  <si>
    <t>Čekal</t>
  </si>
  <si>
    <t>Novotný</t>
  </si>
  <si>
    <t>Jaroslav</t>
  </si>
  <si>
    <t>KVZ  Telč</t>
  </si>
  <si>
    <t>Červenka</t>
  </si>
  <si>
    <t>Pavel</t>
  </si>
  <si>
    <t>Bouda</t>
  </si>
  <si>
    <t>Lukáš</t>
  </si>
  <si>
    <t>Čížek</t>
  </si>
  <si>
    <t>Václav</t>
  </si>
  <si>
    <t>KVZ Vltava Týn n/V</t>
  </si>
  <si>
    <t>Jírů</t>
  </si>
  <si>
    <t>Richard</t>
  </si>
  <si>
    <t>Hartmanice</t>
  </si>
  <si>
    <t xml:space="preserve">Jíša   </t>
  </si>
  <si>
    <t>Benečov</t>
  </si>
  <si>
    <t>Čuba</t>
  </si>
  <si>
    <t>Kombat Kladno</t>
  </si>
  <si>
    <t>Smejkal</t>
  </si>
  <si>
    <t>Dotlačil</t>
  </si>
  <si>
    <t xml:space="preserve">Jelínek </t>
  </si>
  <si>
    <t>Antonín</t>
  </si>
  <si>
    <t>Dotlačilová</t>
  </si>
  <si>
    <t>Helena</t>
  </si>
  <si>
    <t xml:space="preserve">Janovský </t>
  </si>
  <si>
    <t>Mojmír</t>
  </si>
  <si>
    <t>Fiala</t>
  </si>
  <si>
    <t>Vozdecký</t>
  </si>
  <si>
    <t>Brno</t>
  </si>
  <si>
    <t>Florián</t>
  </si>
  <si>
    <t xml:space="preserve">Fiala  </t>
  </si>
  <si>
    <t>KVZ Friko J.Hradec</t>
  </si>
  <si>
    <t>Fuksa</t>
  </si>
  <si>
    <t>Viktor</t>
  </si>
  <si>
    <t>KVZ Policie Počátky</t>
  </si>
  <si>
    <t xml:space="preserve">Čekal </t>
  </si>
  <si>
    <t>KVZ Fruko J.Hradec</t>
  </si>
  <si>
    <t>Gažák</t>
  </si>
  <si>
    <t>Karel</t>
  </si>
  <si>
    <t>KVZ Stromovka Č.B.</t>
  </si>
  <si>
    <t xml:space="preserve">Kostříž </t>
  </si>
  <si>
    <t>Grill</t>
  </si>
  <si>
    <t xml:space="preserve">Fuksa  </t>
  </si>
  <si>
    <t>Hazmuka</t>
  </si>
  <si>
    <t>Radoslav</t>
  </si>
  <si>
    <t xml:space="preserve">Urbanec  </t>
  </si>
  <si>
    <t xml:space="preserve">Získal </t>
  </si>
  <si>
    <t>Jelínek</t>
  </si>
  <si>
    <t>KVZ Polná</t>
  </si>
  <si>
    <t xml:space="preserve">VejslíK </t>
  </si>
  <si>
    <t>Jílek</t>
  </si>
  <si>
    <t>Milan</t>
  </si>
  <si>
    <t>AVZO Žirovnice</t>
  </si>
  <si>
    <t>Mareš</t>
  </si>
  <si>
    <t>Rostislav</t>
  </si>
  <si>
    <t>Dolní Cerekev</t>
  </si>
  <si>
    <t>Jungwirth</t>
  </si>
  <si>
    <t>Jan</t>
  </si>
  <si>
    <t>Koch   ml.</t>
  </si>
  <si>
    <t>PAW Č. Budějovice</t>
  </si>
  <si>
    <t xml:space="preserve">Sluka </t>
  </si>
  <si>
    <t>KVZ Stromovka Č.B</t>
  </si>
  <si>
    <t>Just</t>
  </si>
  <si>
    <t>OLYMP Praha</t>
  </si>
  <si>
    <t xml:space="preserve">Gažák </t>
  </si>
  <si>
    <t>Kališ</t>
  </si>
  <si>
    <t>Petr</t>
  </si>
  <si>
    <t xml:space="preserve">Žemlička </t>
  </si>
  <si>
    <t>Ladislav</t>
  </si>
  <si>
    <t>KVZ Týn n Vltavou</t>
  </si>
  <si>
    <t>Kališová</t>
  </si>
  <si>
    <t>Monika</t>
  </si>
  <si>
    <t>Žemličková</t>
  </si>
  <si>
    <t>Marie</t>
  </si>
  <si>
    <t>Kauca</t>
  </si>
  <si>
    <t>Michal</t>
  </si>
  <si>
    <t>PČR ČB</t>
  </si>
  <si>
    <t xml:space="preserve">Píša </t>
  </si>
  <si>
    <t>KVZ Třebíč</t>
  </si>
  <si>
    <t>Kejř</t>
  </si>
  <si>
    <t>R</t>
  </si>
  <si>
    <t>AVZO Chvalšiny</t>
  </si>
  <si>
    <t>Klang</t>
  </si>
  <si>
    <t>Koch</t>
  </si>
  <si>
    <t>Koliasa</t>
  </si>
  <si>
    <t>KVZ Čimelice</t>
  </si>
  <si>
    <t>Kos</t>
  </si>
  <si>
    <t>Miloš</t>
  </si>
  <si>
    <t>SSK Strakonice</t>
  </si>
  <si>
    <t>SSK Slaný</t>
  </si>
  <si>
    <t xml:space="preserve">Jílek  </t>
  </si>
  <si>
    <t>KVZ Perlhřimov</t>
  </si>
  <si>
    <t>Kraus</t>
  </si>
  <si>
    <t>KVZ Prácheňsko Pi</t>
  </si>
  <si>
    <t>Křikava</t>
  </si>
  <si>
    <t>Ivan</t>
  </si>
  <si>
    <t>Olymp Praha</t>
  </si>
  <si>
    <t>Kureš</t>
  </si>
  <si>
    <t>František</t>
  </si>
  <si>
    <t>Květenský</t>
  </si>
  <si>
    <t>Majer</t>
  </si>
  <si>
    <t>Oldřich</t>
  </si>
  <si>
    <t>Marek</t>
  </si>
  <si>
    <t>Marešová</t>
  </si>
  <si>
    <t>Miloslava</t>
  </si>
  <si>
    <t>Michalec</t>
  </si>
  <si>
    <t>Roman</t>
  </si>
  <si>
    <t>Miler</t>
  </si>
  <si>
    <t>Zdeněk</t>
  </si>
  <si>
    <t>Mironiuk</t>
  </si>
  <si>
    <t>Morkes</t>
  </si>
  <si>
    <t>R=</t>
  </si>
  <si>
    <t>Pechová</t>
  </si>
  <si>
    <t>Hana</t>
  </si>
  <si>
    <t>Čas vyvěšení:</t>
  </si>
  <si>
    <t>Píša</t>
  </si>
  <si>
    <t>Platz</t>
  </si>
  <si>
    <t>SSK Slavonice</t>
  </si>
  <si>
    <t>Hlavní rozhodčí:</t>
  </si>
  <si>
    <t>Ředitel závodu:</t>
  </si>
  <si>
    <t>Polan</t>
  </si>
  <si>
    <t>KVZ Stromovka Č. B.</t>
  </si>
  <si>
    <t>Miroslav Koch st.  1-089</t>
  </si>
  <si>
    <t>Vladimír Krejča  1-090</t>
  </si>
  <si>
    <t>Pour</t>
  </si>
  <si>
    <t>Rendl</t>
  </si>
  <si>
    <t>SKP Strakonice</t>
  </si>
  <si>
    <t>Řeháček</t>
  </si>
  <si>
    <t>Radek</t>
  </si>
  <si>
    <t>Seitl</t>
  </si>
  <si>
    <t>Aleš</t>
  </si>
  <si>
    <t>Sluka</t>
  </si>
  <si>
    <t>KVZ Stromovka ČB</t>
  </si>
  <si>
    <t>Soukup</t>
  </si>
  <si>
    <t>Vlastislav</t>
  </si>
  <si>
    <t>Šmíd</t>
  </si>
  <si>
    <t>ČSMJ</t>
  </si>
  <si>
    <t>Štancl</t>
  </si>
  <si>
    <t>Štícha</t>
  </si>
  <si>
    <t>KVZ Jitka J. Hradec</t>
  </si>
  <si>
    <t>Švarc</t>
  </si>
  <si>
    <t>Vlastimil</t>
  </si>
  <si>
    <t>Švihálek</t>
  </si>
  <si>
    <t>Teringl</t>
  </si>
  <si>
    <t>Týn nad Vltavou</t>
  </si>
  <si>
    <t>Toman</t>
  </si>
  <si>
    <t>Urbanec</t>
  </si>
  <si>
    <t>Vala</t>
  </si>
  <si>
    <t>Valenta</t>
  </si>
  <si>
    <t>KVZ Králův Dvůr</t>
  </si>
  <si>
    <t>Vejslík</t>
  </si>
  <si>
    <t>Vinický</t>
  </si>
  <si>
    <t>Libor</t>
  </si>
  <si>
    <t>Vodrážka</t>
  </si>
  <si>
    <t>Vít</t>
  </si>
  <si>
    <t>Vystyd</t>
  </si>
  <si>
    <t>Wrzecionko</t>
  </si>
  <si>
    <t>Albert</t>
  </si>
  <si>
    <t>Zajíček</t>
  </si>
  <si>
    <t>KVZ Prácheňsko PI</t>
  </si>
  <si>
    <t>Získal</t>
  </si>
  <si>
    <t>Žemlička</t>
  </si>
  <si>
    <t>Maruška</t>
  </si>
  <si>
    <t>Týn n/V</t>
  </si>
  <si>
    <t xml:space="preserve">Disciplina 1       </t>
  </si>
  <si>
    <t>24x kov,</t>
  </si>
  <si>
    <t>K</t>
  </si>
  <si>
    <t>M</t>
  </si>
  <si>
    <t>TB</t>
  </si>
  <si>
    <t>Čas</t>
  </si>
  <si>
    <t>Součet</t>
  </si>
  <si>
    <t xml:space="preserve">Disciplina 2       </t>
  </si>
  <si>
    <t>20x kov,10x papír</t>
  </si>
  <si>
    <t xml:space="preserve">Disciplina 3       </t>
  </si>
  <si>
    <t>13x kov,10x papír</t>
  </si>
  <si>
    <t>Revolver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</si>
</sst>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6"/>
      <name val="Times New Roman"/>
      <family val="1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u/>
      <sz val="10"/>
      <name val="Arial CE"/>
      <charset val="238"/>
    </font>
    <font>
      <u/>
      <sz val="10"/>
      <name val="Arial CE"/>
      <charset val="238"/>
    </font>
    <font>
      <b/>
      <sz val="26"/>
      <name val="Impact"/>
      <family val="2"/>
      <charset val="238"/>
    </font>
    <font>
      <b/>
      <sz val="26"/>
      <name val="Arial CE"/>
      <family val="2"/>
      <charset val="238"/>
    </font>
    <font>
      <b/>
      <sz val="11.5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49" fontId="8" fillId="0" borderId="10" xfId="0" applyNumberFormat="1" applyFont="1" applyBorder="1" applyAlignment="1" applyProtection="1">
      <alignment horizontal="center" vertical="center"/>
      <protection hidden="1"/>
    </xf>
    <xf numFmtId="49" fontId="8" fillId="0" borderId="11" xfId="0" applyNumberFormat="1" applyFont="1" applyBorder="1" applyAlignment="1" applyProtection="1">
      <alignment vertical="center"/>
      <protection hidden="1"/>
    </xf>
    <xf numFmtId="49" fontId="8" fillId="0" borderId="10" xfId="0" applyNumberFormat="1" applyFont="1" applyBorder="1" applyAlignment="1" applyProtection="1">
      <alignment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locked="0"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2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 applyProtection="1">
      <alignment horizontal="center" vertical="center"/>
      <protection hidden="1"/>
    </xf>
    <xf numFmtId="49" fontId="8" fillId="0" borderId="15" xfId="0" applyNumberFormat="1" applyFont="1" applyBorder="1" applyAlignment="1" applyProtection="1">
      <alignment horizontal="center" vertical="center"/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49" fontId="8" fillId="0" borderId="15" xfId="0" applyNumberFormat="1" applyFont="1" applyBorder="1" applyAlignment="1" applyProtection="1">
      <alignment vertical="center"/>
      <protection hidden="1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8" fillId="0" borderId="1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49" fontId="8" fillId="0" borderId="21" xfId="0" applyNumberFormat="1" applyFont="1" applyBorder="1" applyAlignment="1" applyProtection="1">
      <alignment vertical="center"/>
      <protection hidden="1"/>
    </xf>
    <xf numFmtId="49" fontId="8" fillId="0" borderId="20" xfId="0" applyNumberFormat="1" applyFont="1" applyBorder="1" applyAlignment="1" applyProtection="1">
      <alignment vertical="center"/>
      <protection hidden="1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1" fontId="7" fillId="0" borderId="23" xfId="0" applyNumberFormat="1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8" fillId="0" borderId="20" xfId="0" applyNumberFormat="1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 applyProtection="1">
      <alignment horizontal="center" vertical="center" shrinkToFit="1"/>
      <protection hidden="1"/>
    </xf>
    <xf numFmtId="0" fontId="2" fillId="0" borderId="28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2" fontId="3" fillId="0" borderId="12" xfId="0" applyNumberFormat="1" applyFont="1" applyBorder="1" applyAlignment="1" applyProtection="1">
      <alignment horizontal="center" vertical="center"/>
      <protection hidden="1"/>
    </xf>
    <xf numFmtId="2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2" fontId="3" fillId="0" borderId="17" xfId="0" applyNumberFormat="1" applyFont="1" applyBorder="1" applyAlignment="1" applyProtection="1">
      <alignment horizontal="center" vertical="center"/>
      <protection hidden="1"/>
    </xf>
    <xf numFmtId="2" fontId="3" fillId="0" borderId="15" xfId="0" applyNumberFormat="1" applyFont="1" applyBorder="1" applyAlignment="1" applyProtection="1">
      <alignment horizontal="center" vertical="center"/>
      <protection hidden="1"/>
    </xf>
    <xf numFmtId="2" fontId="3" fillId="0" borderId="22" xfId="0" applyNumberFormat="1" applyFont="1" applyBorder="1" applyAlignment="1" applyProtection="1">
      <alignment horizontal="center" vertical="center"/>
      <protection hidden="1"/>
    </xf>
    <xf numFmtId="2" fontId="3" fillId="0" borderId="20" xfId="0" applyNumberFormat="1" applyFont="1" applyBorder="1" applyAlignment="1" applyProtection="1">
      <alignment horizontal="center" vertical="center"/>
      <protection hidden="1"/>
    </xf>
    <xf numFmtId="1" fontId="6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6" fillId="0" borderId="20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7" xfId="0" applyNumberFormat="1" applyFont="1" applyBorder="1" applyAlignment="1" applyProtection="1">
      <alignment horizontal="center" vertical="center"/>
      <protection hidden="1"/>
    </xf>
    <xf numFmtId="1" fontId="3" fillId="0" borderId="22" xfId="0" applyNumberFormat="1" applyFont="1" applyBorder="1" applyAlignment="1" applyProtection="1">
      <alignment horizontal="center" vertical="center"/>
      <protection hidden="1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" fontId="7" fillId="0" borderId="3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 hidden="1"/>
    </xf>
    <xf numFmtId="49" fontId="8" fillId="0" borderId="22" xfId="0" applyNumberFormat="1" applyFont="1" applyBorder="1" applyAlignment="1" applyProtection="1">
      <alignment vertical="center"/>
      <protection hidden="1"/>
    </xf>
    <xf numFmtId="49" fontId="8" fillId="0" borderId="12" xfId="0" applyNumberFormat="1" applyFont="1" applyBorder="1" applyAlignment="1" applyProtection="1">
      <alignment vertical="center"/>
      <protection hidden="1"/>
    </xf>
    <xf numFmtId="49" fontId="8" fillId="0" borderId="17" xfId="0" applyNumberFormat="1" applyFont="1" applyBorder="1" applyAlignment="1" applyProtection="1">
      <alignment vertical="center"/>
      <protection hidden="1"/>
    </xf>
    <xf numFmtId="1" fontId="1" fillId="0" borderId="38" xfId="0" applyNumberFormat="1" applyFont="1" applyBorder="1" applyAlignment="1" applyProtection="1">
      <alignment horizontal="center" vertical="center"/>
      <protection locked="0"/>
    </xf>
    <xf numFmtId="1" fontId="1" fillId="0" borderId="39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1" fontId="1" fillId="0" borderId="40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1" fontId="1" fillId="0" borderId="41" xfId="0" applyNumberFormat="1" applyFon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  <protection locked="0"/>
    </xf>
    <xf numFmtId="1" fontId="1" fillId="0" borderId="18" xfId="0" applyNumberFormat="1" applyFont="1" applyBorder="1" applyAlignment="1" applyProtection="1">
      <alignment horizontal="center" vertical="center"/>
      <protection locked="0"/>
    </xf>
    <xf numFmtId="1" fontId="1" fillId="0" borderId="43" xfId="0" applyNumberFormat="1" applyFont="1" applyBorder="1" applyAlignment="1" applyProtection="1">
      <alignment horizontal="center" vertical="center"/>
      <protection locked="0"/>
    </xf>
    <xf numFmtId="2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1" fontId="1" fillId="0" borderId="44" xfId="0" applyNumberFormat="1" applyFont="1" applyBorder="1" applyAlignment="1" applyProtection="1">
      <alignment horizontal="center" vertical="center"/>
      <protection locked="0"/>
    </xf>
    <xf numFmtId="1" fontId="1" fillId="0" borderId="45" xfId="0" applyNumberFormat="1" applyFont="1" applyBorder="1" applyAlignment="1" applyProtection="1">
      <alignment horizontal="center" vertical="center"/>
      <protection locked="0"/>
    </xf>
    <xf numFmtId="1" fontId="1" fillId="0" borderId="23" xfId="0" applyNumberFormat="1" applyFont="1" applyBorder="1" applyAlignment="1" applyProtection="1">
      <alignment horizontal="center" vertical="center"/>
      <protection locked="0"/>
    </xf>
    <xf numFmtId="1" fontId="1" fillId="0" borderId="46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vertical="center"/>
      <protection hidden="1"/>
    </xf>
    <xf numFmtId="22" fontId="6" fillId="0" borderId="0" xfId="0" applyNumberFormat="1" applyFont="1" applyAlignment="1" applyProtection="1">
      <alignment vertical="center"/>
      <protection hidden="1"/>
    </xf>
    <xf numFmtId="1" fontId="7" fillId="0" borderId="47" xfId="0" applyNumberFormat="1" applyFont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0" fontId="15" fillId="0" borderId="15" xfId="0" applyFont="1" applyFill="1" applyBorder="1"/>
    <xf numFmtId="0" fontId="0" fillId="0" borderId="16" xfId="0" applyFont="1" applyFill="1" applyBorder="1"/>
    <xf numFmtId="0" fontId="0" fillId="0" borderId="15" xfId="0" applyFont="1" applyFill="1" applyBorder="1"/>
    <xf numFmtId="0" fontId="0" fillId="0" borderId="17" xfId="0" applyBorder="1"/>
    <xf numFmtId="0" fontId="0" fillId="0" borderId="15" xfId="0" applyFont="1" applyBorder="1"/>
    <xf numFmtId="0" fontId="15" fillId="0" borderId="15" xfId="0" applyFont="1" applyBorder="1"/>
    <xf numFmtId="0" fontId="0" fillId="0" borderId="16" xfId="0" applyFont="1" applyBorder="1"/>
    <xf numFmtId="49" fontId="2" fillId="0" borderId="20" xfId="0" applyNumberFormat="1" applyFont="1" applyBorder="1" applyAlignment="1" applyProtection="1">
      <alignment horizontal="lef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0" fontId="6" fillId="0" borderId="15" xfId="0" applyFont="1" applyBorder="1"/>
    <xf numFmtId="49" fontId="6" fillId="0" borderId="15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/>
    <xf numFmtId="49" fontId="3" fillId="0" borderId="17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/>
    <xf numFmtId="49" fontId="14" fillId="0" borderId="1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49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13" fillId="0" borderId="50" xfId="0" applyFont="1" applyBorder="1" applyAlignment="1" applyProtection="1">
      <alignment horizontal="center" vertical="center" wrapText="1"/>
      <protection hidden="1"/>
    </xf>
    <xf numFmtId="0" fontId="13" fillId="0" borderId="51" xfId="0" applyFont="1" applyBorder="1" applyAlignment="1" applyProtection="1">
      <alignment horizontal="center" vertical="center" wrapText="1"/>
      <protection hidden="1"/>
    </xf>
    <xf numFmtId="0" fontId="13" fillId="0" borderId="52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2" fillId="0" borderId="53" xfId="0" applyFont="1" applyBorder="1" applyAlignment="1" applyProtection="1">
      <alignment horizontal="center" vertical="center" wrapText="1"/>
      <protection hidden="1"/>
    </xf>
    <xf numFmtId="0" fontId="12" fillId="0" borderId="49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50" xfId="0" applyFont="1" applyBorder="1" applyAlignment="1" applyProtection="1">
      <alignment horizontal="center" vertical="center" wrapText="1"/>
      <protection hidden="1"/>
    </xf>
    <xf numFmtId="0" fontId="12" fillId="0" borderId="51" xfId="0" applyFont="1" applyBorder="1" applyAlignment="1" applyProtection="1">
      <alignment horizontal="center" vertical="center" wrapText="1"/>
      <protection hidden="1"/>
    </xf>
    <xf numFmtId="0" fontId="12" fillId="0" borderId="54" xfId="0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</cellXfs>
  <cellStyles count="1">
    <cellStyle name="normální" xfId="0" builtinId="0"/>
  </cellStyles>
  <dxfs count="7">
    <dxf>
      <font>
        <b/>
        <i val="0"/>
        <color rgb="FFFF0000"/>
      </font>
      <numFmt numFmtId="2" formatCode="0.00"/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numFmt numFmtId="2" formatCode="0.00"/>
      <fill>
        <patternFill patternType="none">
          <bgColor indexed="65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88"/>
  <sheetViews>
    <sheetView workbookViewId="0">
      <selection sqref="A1:K42"/>
    </sheetView>
  </sheetViews>
  <sheetFormatPr defaultRowHeight="12.75"/>
  <cols>
    <col min="1" max="1" width="5.5703125" style="5" customWidth="1"/>
    <col min="2" max="2" width="6.140625" style="5" customWidth="1"/>
    <col min="3" max="3" width="16.5703125" style="5" customWidth="1"/>
    <col min="4" max="4" width="13.85546875" style="5" customWidth="1"/>
    <col min="5" max="5" width="22.7109375" style="5" customWidth="1"/>
    <col min="6" max="8" width="6.42578125" style="5" customWidth="1"/>
    <col min="9" max="9" width="8.140625" style="5" hidden="1" customWidth="1"/>
    <col min="10" max="10" width="9.42578125" style="5" customWidth="1"/>
    <col min="11" max="11" width="11.7109375" style="5" customWidth="1"/>
    <col min="12" max="12" width="9.140625" style="5"/>
    <col min="13" max="13" width="10.85546875" style="5" hidden="1" customWidth="1"/>
    <col min="14" max="14" width="8.85546875" style="5" hidden="1" customWidth="1"/>
    <col min="15" max="15" width="19" style="5" hidden="1" customWidth="1"/>
    <col min="16" max="16384" width="9.140625" style="5"/>
  </cols>
  <sheetData>
    <row r="1" spans="1:16" ht="18" customHeight="1">
      <c r="A1" s="157" t="s">
        <v>0</v>
      </c>
      <c r="B1" s="158"/>
      <c r="C1" s="159"/>
      <c r="D1" s="160"/>
      <c r="E1" s="148" t="s">
        <v>1</v>
      </c>
      <c r="F1" s="149"/>
      <c r="G1" s="149"/>
      <c r="H1" s="149"/>
      <c r="I1" s="150"/>
      <c r="J1" s="142" t="s">
        <v>2</v>
      </c>
      <c r="K1" s="143"/>
      <c r="N1" s="141"/>
      <c r="O1" s="141"/>
      <c r="P1" s="141"/>
    </row>
    <row r="2" spans="1:16" ht="12.75" customHeight="1">
      <c r="A2" s="161"/>
      <c r="B2" s="162"/>
      <c r="C2" s="162"/>
      <c r="D2" s="163"/>
      <c r="E2" s="151"/>
      <c r="F2" s="152"/>
      <c r="G2" s="152"/>
      <c r="H2" s="152"/>
      <c r="I2" s="153"/>
      <c r="J2" s="144"/>
      <c r="K2" s="145"/>
      <c r="N2" s="141"/>
      <c r="O2" s="141"/>
      <c r="P2" s="141"/>
    </row>
    <row r="3" spans="1:16" ht="14.25" customHeight="1" thickBot="1">
      <c r="A3" s="164"/>
      <c r="B3" s="165"/>
      <c r="C3" s="165"/>
      <c r="D3" s="166"/>
      <c r="E3" s="154"/>
      <c r="F3" s="155"/>
      <c r="G3" s="155"/>
      <c r="H3" s="155"/>
      <c r="I3" s="156"/>
      <c r="J3" s="146"/>
      <c r="K3" s="147"/>
      <c r="N3" s="141"/>
      <c r="O3" s="141"/>
      <c r="P3" s="141"/>
    </row>
    <row r="4" spans="1:16" ht="12" customHeight="1">
      <c r="A4" s="167" t="s">
        <v>3</v>
      </c>
      <c r="B4" s="167" t="s">
        <v>4</v>
      </c>
      <c r="C4" s="167" t="s">
        <v>5</v>
      </c>
      <c r="D4" s="167" t="s">
        <v>6</v>
      </c>
      <c r="E4" s="167" t="s">
        <v>7</v>
      </c>
      <c r="F4" s="47" t="s">
        <v>8</v>
      </c>
      <c r="G4" s="47" t="s">
        <v>8</v>
      </c>
      <c r="H4" s="47" t="s">
        <v>8</v>
      </c>
      <c r="I4" s="48" t="s">
        <v>8</v>
      </c>
      <c r="J4" s="48" t="s">
        <v>9</v>
      </c>
      <c r="K4" s="167" t="s">
        <v>10</v>
      </c>
    </row>
    <row r="5" spans="1:16" ht="13.5" customHeight="1" thickBot="1">
      <c r="A5" s="168"/>
      <c r="B5" s="169"/>
      <c r="C5" s="168"/>
      <c r="D5" s="168"/>
      <c r="E5" s="168"/>
      <c r="F5" s="49">
        <v>1</v>
      </c>
      <c r="G5" s="49">
        <v>2</v>
      </c>
      <c r="H5" s="49">
        <v>3</v>
      </c>
      <c r="I5" s="50">
        <v>4</v>
      </c>
      <c r="J5" s="50" t="s">
        <v>11</v>
      </c>
      <c r="K5" s="168"/>
    </row>
    <row r="6" spans="1:16" s="53" customFormat="1">
      <c r="A6" s="83">
        <v>1</v>
      </c>
      <c r="B6" s="86" t="s">
        <v>12</v>
      </c>
      <c r="C6" s="124" t="s">
        <v>13</v>
      </c>
      <c r="D6" s="125" t="s">
        <v>14</v>
      </c>
      <c r="E6" s="67" t="s">
        <v>15</v>
      </c>
      <c r="F6" s="51">
        <f>'1'!N4</f>
        <v>344.81</v>
      </c>
      <c r="G6" s="51">
        <f>'2'!Q4</f>
        <v>201.73</v>
      </c>
      <c r="H6" s="52">
        <f>'3'!N4</f>
        <v>278.38</v>
      </c>
      <c r="I6" s="51" t="e">
        <f>#REF!</f>
        <v>#REF!</v>
      </c>
      <c r="J6" s="80">
        <f t="shared" ref="J6:J37" si="0">SUM(F6:H6)</f>
        <v>824.92</v>
      </c>
      <c r="K6" s="77">
        <f t="shared" ref="K6:K37" si="1">RANK(J6,$J$6:$J$56)</f>
        <v>2</v>
      </c>
      <c r="M6" s="53" t="s">
        <v>16</v>
      </c>
      <c r="N6" s="53" t="s">
        <v>17</v>
      </c>
      <c r="O6" s="53" t="s">
        <v>18</v>
      </c>
      <c r="P6" s="53" t="s">
        <v>19</v>
      </c>
    </row>
    <row r="7" spans="1:16" s="53" customFormat="1">
      <c r="A7" s="84">
        <v>2</v>
      </c>
      <c r="B7" s="87" t="s">
        <v>12</v>
      </c>
      <c r="C7" s="124" t="s">
        <v>20</v>
      </c>
      <c r="D7" s="125" t="s">
        <v>21</v>
      </c>
      <c r="E7" s="67" t="s">
        <v>22</v>
      </c>
      <c r="F7" s="54">
        <f>'1'!N5</f>
        <v>232.89</v>
      </c>
      <c r="G7" s="54">
        <f>'2'!Q5</f>
        <v>180.49</v>
      </c>
      <c r="H7" s="55">
        <f>'3'!N5</f>
        <v>257.79000000000002</v>
      </c>
      <c r="I7" s="54" t="e">
        <f>#REF!</f>
        <v>#REF!</v>
      </c>
      <c r="J7" s="81">
        <f t="shared" si="0"/>
        <v>671.17000000000007</v>
      </c>
      <c r="K7" s="78">
        <f t="shared" si="1"/>
        <v>16</v>
      </c>
      <c r="M7" s="53" t="s">
        <v>23</v>
      </c>
      <c r="N7" s="53" t="s">
        <v>24</v>
      </c>
      <c r="O7" s="53" t="s">
        <v>25</v>
      </c>
    </row>
    <row r="8" spans="1:16" s="53" customFormat="1">
      <c r="A8" s="84">
        <v>3</v>
      </c>
      <c r="B8" s="87" t="s">
        <v>12</v>
      </c>
      <c r="C8" s="124" t="s">
        <v>26</v>
      </c>
      <c r="D8" s="125" t="s">
        <v>27</v>
      </c>
      <c r="E8" s="67" t="s">
        <v>22</v>
      </c>
      <c r="F8" s="54">
        <f>'1'!N6</f>
        <v>307.11</v>
      </c>
      <c r="G8" s="54">
        <f>'2'!Q6</f>
        <v>194.03</v>
      </c>
      <c r="H8" s="55">
        <f>'3'!N6</f>
        <v>251.11</v>
      </c>
      <c r="I8" s="54" t="e">
        <f>#REF!</f>
        <v>#REF!</v>
      </c>
      <c r="J8" s="81">
        <f t="shared" si="0"/>
        <v>752.25</v>
      </c>
      <c r="K8" s="78">
        <f t="shared" si="1"/>
        <v>3</v>
      </c>
      <c r="M8" s="53" t="s">
        <v>28</v>
      </c>
      <c r="N8" s="53" t="s">
        <v>29</v>
      </c>
      <c r="O8" s="53" t="s">
        <v>30</v>
      </c>
    </row>
    <row r="9" spans="1:16" s="53" customFormat="1" ht="15">
      <c r="A9" s="84">
        <v>4</v>
      </c>
      <c r="B9" s="87" t="s">
        <v>12</v>
      </c>
      <c r="C9" s="126" t="s">
        <v>31</v>
      </c>
      <c r="D9" s="127" t="s">
        <v>32</v>
      </c>
      <c r="E9" s="128" t="s">
        <v>22</v>
      </c>
      <c r="F9" s="54">
        <f>'1'!N7</f>
        <v>171.12</v>
      </c>
      <c r="G9" s="54">
        <f>'2'!Q7</f>
        <v>202.87</v>
      </c>
      <c r="H9" s="55">
        <f>'3'!N7</f>
        <v>259.43</v>
      </c>
      <c r="I9" s="54" t="e">
        <f>#REF!</f>
        <v>#REF!</v>
      </c>
      <c r="J9" s="81">
        <f t="shared" si="0"/>
        <v>633.42000000000007</v>
      </c>
      <c r="K9" s="78">
        <f t="shared" si="1"/>
        <v>18</v>
      </c>
      <c r="M9" s="53" t="s">
        <v>33</v>
      </c>
      <c r="N9" s="53" t="s">
        <v>34</v>
      </c>
      <c r="O9" s="53" t="s">
        <v>35</v>
      </c>
    </row>
    <row r="10" spans="1:16" s="53" customFormat="1">
      <c r="A10" s="84">
        <v>5</v>
      </c>
      <c r="B10" s="87" t="s">
        <v>12</v>
      </c>
      <c r="C10" s="124" t="s">
        <v>36</v>
      </c>
      <c r="D10" s="125" t="s">
        <v>37</v>
      </c>
      <c r="E10" s="67" t="s">
        <v>38</v>
      </c>
      <c r="F10" s="54">
        <f>'1'!N8</f>
        <v>266.39</v>
      </c>
      <c r="G10" s="54">
        <f>'2'!Q8</f>
        <v>230.28</v>
      </c>
      <c r="H10" s="55">
        <f>'3'!N8</f>
        <v>253.36</v>
      </c>
      <c r="I10" s="54" t="e">
        <f>#REF!</f>
        <v>#REF!</v>
      </c>
      <c r="J10" s="81">
        <f t="shared" si="0"/>
        <v>750.03</v>
      </c>
      <c r="K10" s="78">
        <f t="shared" si="1"/>
        <v>5</v>
      </c>
      <c r="M10" s="53" t="s">
        <v>39</v>
      </c>
      <c r="N10" s="53" t="s">
        <v>40</v>
      </c>
      <c r="O10" s="53" t="s">
        <v>41</v>
      </c>
    </row>
    <row r="11" spans="1:16" s="53" customFormat="1">
      <c r="A11" s="84">
        <v>6</v>
      </c>
      <c r="B11" s="87" t="s">
        <v>12</v>
      </c>
      <c r="C11" s="135" t="s">
        <v>28</v>
      </c>
      <c r="D11" s="129" t="s">
        <v>29</v>
      </c>
      <c r="E11" s="130" t="s">
        <v>42</v>
      </c>
      <c r="F11" s="54">
        <f>'1'!N9</f>
        <v>195.92000000000002</v>
      </c>
      <c r="G11" s="54">
        <f>'2'!Q9</f>
        <v>161.18</v>
      </c>
      <c r="H11" s="55">
        <f>'3'!N9</f>
        <v>227.98000000000002</v>
      </c>
      <c r="I11" s="54" t="e">
        <f>#REF!</f>
        <v>#REF!</v>
      </c>
      <c r="J11" s="81">
        <f t="shared" si="0"/>
        <v>585.08000000000004</v>
      </c>
      <c r="K11" s="78">
        <f t="shared" si="1"/>
        <v>27</v>
      </c>
      <c r="M11" s="53" t="s">
        <v>43</v>
      </c>
      <c r="N11" s="53" t="s">
        <v>24</v>
      </c>
      <c r="O11" s="53" t="s">
        <v>41</v>
      </c>
    </row>
    <row r="12" spans="1:16" s="53" customFormat="1">
      <c r="A12" s="84">
        <v>7</v>
      </c>
      <c r="B12" s="87" t="s">
        <v>12</v>
      </c>
      <c r="C12" s="135" t="s">
        <v>44</v>
      </c>
      <c r="D12" s="129" t="s">
        <v>45</v>
      </c>
      <c r="E12" s="130" t="s">
        <v>46</v>
      </c>
      <c r="F12" s="54">
        <f>'1'!N10</f>
        <v>327.32</v>
      </c>
      <c r="G12" s="54">
        <f>'2'!Q10</f>
        <v>234.8</v>
      </c>
      <c r="H12" s="55">
        <f>'3'!N10</f>
        <v>282.36</v>
      </c>
      <c r="I12" s="54" t="e">
        <f>#REF!</f>
        <v>#REF!</v>
      </c>
      <c r="J12" s="81">
        <f t="shared" si="0"/>
        <v>844.48</v>
      </c>
      <c r="K12" s="78">
        <f t="shared" si="1"/>
        <v>1</v>
      </c>
      <c r="M12" s="53" t="s">
        <v>47</v>
      </c>
      <c r="N12" s="53" t="s">
        <v>48</v>
      </c>
      <c r="O12" s="53" t="s">
        <v>15</v>
      </c>
    </row>
    <row r="13" spans="1:16" s="53" customFormat="1">
      <c r="A13" s="84">
        <v>8</v>
      </c>
      <c r="B13" s="87" t="s">
        <v>12</v>
      </c>
      <c r="C13" s="135" t="s">
        <v>49</v>
      </c>
      <c r="D13" s="129" t="s">
        <v>50</v>
      </c>
      <c r="E13" s="130" t="s">
        <v>46</v>
      </c>
      <c r="F13" s="54">
        <f>'1'!N11</f>
        <v>292.45</v>
      </c>
      <c r="G13" s="54">
        <f>'2'!Q11</f>
        <v>173.39</v>
      </c>
      <c r="H13" s="55">
        <f>'3'!N11</f>
        <v>251.6</v>
      </c>
      <c r="I13" s="54" t="e">
        <f>#REF!</f>
        <v>#REF!</v>
      </c>
      <c r="J13" s="81">
        <f t="shared" si="0"/>
        <v>717.43999999999994</v>
      </c>
      <c r="K13" s="78">
        <f t="shared" si="1"/>
        <v>10</v>
      </c>
      <c r="M13" s="53" t="s">
        <v>51</v>
      </c>
      <c r="N13" s="53" t="s">
        <v>52</v>
      </c>
      <c r="O13" s="53" t="s">
        <v>53</v>
      </c>
    </row>
    <row r="14" spans="1:16" s="53" customFormat="1">
      <c r="A14" s="84">
        <v>9</v>
      </c>
      <c r="B14" s="87" t="s">
        <v>12</v>
      </c>
      <c r="C14" s="135" t="s">
        <v>54</v>
      </c>
      <c r="D14" s="129" t="s">
        <v>52</v>
      </c>
      <c r="E14" s="130" t="s">
        <v>38</v>
      </c>
      <c r="F14" s="54">
        <f>'1'!N12</f>
        <v>194.72</v>
      </c>
      <c r="G14" s="54">
        <f>'2'!Q12</f>
        <v>155.23000000000002</v>
      </c>
      <c r="H14" s="55">
        <f>'3'!N12</f>
        <v>258.85000000000002</v>
      </c>
      <c r="I14" s="54" t="e">
        <f>#REF!</f>
        <v>#REF!</v>
      </c>
      <c r="J14" s="81">
        <f t="shared" si="0"/>
        <v>608.80000000000007</v>
      </c>
      <c r="K14" s="78">
        <f t="shared" si="1"/>
        <v>23</v>
      </c>
      <c r="M14" s="53" t="s">
        <v>51</v>
      </c>
      <c r="N14" s="53" t="s">
        <v>55</v>
      </c>
      <c r="O14" s="53" t="s">
        <v>56</v>
      </c>
    </row>
    <row r="15" spans="1:16" s="53" customFormat="1">
      <c r="A15" s="84">
        <v>10</v>
      </c>
      <c r="B15" s="87" t="s">
        <v>12</v>
      </c>
      <c r="C15" s="124" t="s">
        <v>57</v>
      </c>
      <c r="D15" s="125" t="s">
        <v>27</v>
      </c>
      <c r="E15" s="67" t="s">
        <v>58</v>
      </c>
      <c r="F15" s="54">
        <f>'1'!N13</f>
        <v>250.06</v>
      </c>
      <c r="G15" s="54">
        <f>'2'!Q13</f>
        <v>221.92000000000002</v>
      </c>
      <c r="H15" s="55">
        <f>'3'!N13</f>
        <v>278.89999999999998</v>
      </c>
      <c r="I15" s="54" t="e">
        <f>#REF!</f>
        <v>#REF!</v>
      </c>
      <c r="J15" s="81">
        <f t="shared" si="0"/>
        <v>750.88</v>
      </c>
      <c r="K15" s="78">
        <f t="shared" si="1"/>
        <v>4</v>
      </c>
      <c r="M15" s="53" t="s">
        <v>59</v>
      </c>
      <c r="N15" s="53" t="s">
        <v>29</v>
      </c>
      <c r="O15" s="53" t="s">
        <v>60</v>
      </c>
    </row>
    <row r="16" spans="1:16" s="53" customFormat="1">
      <c r="A16" s="84">
        <v>11</v>
      </c>
      <c r="B16" s="87" t="s">
        <v>12</v>
      </c>
      <c r="C16" s="135" t="s">
        <v>61</v>
      </c>
      <c r="D16" s="129" t="s">
        <v>37</v>
      </c>
      <c r="E16" s="130" t="s">
        <v>42</v>
      </c>
      <c r="F16" s="54">
        <f>'1'!N14</f>
        <v>255.78</v>
      </c>
      <c r="G16" s="54">
        <f>'2'!Q14</f>
        <v>198.06</v>
      </c>
      <c r="H16" s="55">
        <f>'3'!N14</f>
        <v>273.93</v>
      </c>
      <c r="I16" s="54" t="e">
        <f>#REF!</f>
        <v>#REF!</v>
      </c>
      <c r="J16" s="81">
        <f t="shared" si="0"/>
        <v>727.77</v>
      </c>
      <c r="K16" s="78">
        <f t="shared" si="1"/>
        <v>7</v>
      </c>
      <c r="M16" s="53" t="s">
        <v>62</v>
      </c>
      <c r="N16" s="53" t="s">
        <v>32</v>
      </c>
      <c r="O16" s="53" t="s">
        <v>53</v>
      </c>
    </row>
    <row r="17" spans="1:18" s="53" customFormat="1">
      <c r="A17" s="84">
        <v>12</v>
      </c>
      <c r="B17" s="87" t="s">
        <v>12</v>
      </c>
      <c r="C17" s="124" t="s">
        <v>63</v>
      </c>
      <c r="D17" s="125" t="s">
        <v>64</v>
      </c>
      <c r="E17" s="67" t="s">
        <v>15</v>
      </c>
      <c r="F17" s="54">
        <f>'1'!N15</f>
        <v>263.05</v>
      </c>
      <c r="G17" s="54">
        <f>'2'!Q15</f>
        <v>183.73000000000002</v>
      </c>
      <c r="H17" s="55">
        <f>'3'!N15</f>
        <v>277.68</v>
      </c>
      <c r="I17" s="54" t="e">
        <f>#REF!</f>
        <v>#REF!</v>
      </c>
      <c r="J17" s="81">
        <f t="shared" si="0"/>
        <v>724.46</v>
      </c>
      <c r="K17" s="78">
        <f t="shared" si="1"/>
        <v>8</v>
      </c>
      <c r="M17" s="53" t="s">
        <v>65</v>
      </c>
      <c r="N17" s="53" t="s">
        <v>66</v>
      </c>
      <c r="O17" s="53" t="s">
        <v>53</v>
      </c>
    </row>
    <row r="18" spans="1:18" s="53" customFormat="1">
      <c r="A18" s="84">
        <v>13</v>
      </c>
      <c r="B18" s="87" t="s">
        <v>12</v>
      </c>
      <c r="C18" s="124" t="s">
        <v>67</v>
      </c>
      <c r="D18" s="125" t="s">
        <v>68</v>
      </c>
      <c r="E18" s="67" t="s">
        <v>22</v>
      </c>
      <c r="F18" s="54">
        <f>'1'!N16</f>
        <v>139.67000000000002</v>
      </c>
      <c r="G18" s="54">
        <f>'2'!Q16</f>
        <v>43.099999999999994</v>
      </c>
      <c r="H18" s="55">
        <f>'3'!N16</f>
        <v>228.06</v>
      </c>
      <c r="I18" s="54" t="e">
        <f>#REF!</f>
        <v>#REF!</v>
      </c>
      <c r="J18" s="81">
        <f t="shared" si="0"/>
        <v>410.83000000000004</v>
      </c>
      <c r="K18" s="78">
        <f t="shared" si="1"/>
        <v>36</v>
      </c>
      <c r="M18" s="53" t="s">
        <v>69</v>
      </c>
      <c r="N18" s="53" t="s">
        <v>27</v>
      </c>
      <c r="O18" s="53" t="s">
        <v>41</v>
      </c>
    </row>
    <row r="19" spans="1:18" s="53" customFormat="1">
      <c r="A19" s="84">
        <v>14</v>
      </c>
      <c r="B19" s="87" t="s">
        <v>12</v>
      </c>
      <c r="C19" s="124" t="s">
        <v>70</v>
      </c>
      <c r="D19" s="125" t="s">
        <v>52</v>
      </c>
      <c r="E19" s="67" t="s">
        <v>71</v>
      </c>
      <c r="F19" s="54">
        <f>'1'!N17</f>
        <v>90.5</v>
      </c>
      <c r="G19" s="54">
        <f>'2'!Q17</f>
        <v>0</v>
      </c>
      <c r="H19" s="55">
        <f>'3'!N17</f>
        <v>94.91</v>
      </c>
      <c r="I19" s="54" t="e">
        <f>#REF!</f>
        <v>#REF!</v>
      </c>
      <c r="J19" s="81">
        <f t="shared" si="0"/>
        <v>185.41</v>
      </c>
      <c r="K19" s="78">
        <f t="shared" si="1"/>
        <v>37</v>
      </c>
      <c r="M19" s="5" t="s">
        <v>72</v>
      </c>
      <c r="N19" s="5" t="s">
        <v>27</v>
      </c>
      <c r="O19" s="5" t="s">
        <v>53</v>
      </c>
      <c r="P19" s="5"/>
      <c r="Q19" s="5"/>
      <c r="R19" s="5"/>
    </row>
    <row r="20" spans="1:18" s="53" customFormat="1">
      <c r="A20" s="84">
        <v>15</v>
      </c>
      <c r="B20" s="87" t="s">
        <v>12</v>
      </c>
      <c r="C20" s="124" t="s">
        <v>73</v>
      </c>
      <c r="D20" s="125" t="s">
        <v>27</v>
      </c>
      <c r="E20" s="67" t="s">
        <v>74</v>
      </c>
      <c r="F20" s="54">
        <f>'1'!N18</f>
        <v>253.53</v>
      </c>
      <c r="G20" s="54">
        <f>'2'!Q18</f>
        <v>158.19999999999999</v>
      </c>
      <c r="H20" s="55">
        <f>'3'!N18</f>
        <v>259.95</v>
      </c>
      <c r="I20" s="54" t="e">
        <f>#REF!</f>
        <v>#REF!</v>
      </c>
      <c r="J20" s="81">
        <f t="shared" si="0"/>
        <v>671.68000000000006</v>
      </c>
      <c r="K20" s="78">
        <f t="shared" si="1"/>
        <v>15</v>
      </c>
      <c r="M20" s="53" t="s">
        <v>75</v>
      </c>
      <c r="N20" s="53" t="s">
        <v>76</v>
      </c>
      <c r="O20" s="53" t="s">
        <v>77</v>
      </c>
    </row>
    <row r="21" spans="1:18" s="53" customFormat="1">
      <c r="A21" s="84">
        <v>16</v>
      </c>
      <c r="B21" s="87" t="s">
        <v>12</v>
      </c>
      <c r="C21" s="124" t="s">
        <v>78</v>
      </c>
      <c r="D21" s="125" t="s">
        <v>24</v>
      </c>
      <c r="E21" s="67" t="s">
        <v>79</v>
      </c>
      <c r="F21" s="54">
        <f>'1'!N19</f>
        <v>201.92000000000002</v>
      </c>
      <c r="G21" s="54">
        <f>'2'!Q19</f>
        <v>177.20999999999998</v>
      </c>
      <c r="H21" s="55">
        <f>'3'!N19</f>
        <v>243.49</v>
      </c>
      <c r="I21" s="54" t="e">
        <f>#REF!</f>
        <v>#REF!</v>
      </c>
      <c r="J21" s="81">
        <f t="shared" si="0"/>
        <v>622.62</v>
      </c>
      <c r="K21" s="78">
        <f t="shared" si="1"/>
        <v>20</v>
      </c>
      <c r="M21" s="53" t="s">
        <v>80</v>
      </c>
      <c r="N21" s="53" t="s">
        <v>81</v>
      </c>
      <c r="O21" s="53" t="s">
        <v>82</v>
      </c>
    </row>
    <row r="22" spans="1:18" s="53" customFormat="1">
      <c r="A22" s="84">
        <v>17</v>
      </c>
      <c r="B22" s="87" t="s">
        <v>12</v>
      </c>
      <c r="C22" s="124" t="s">
        <v>83</v>
      </c>
      <c r="D22" s="125" t="s">
        <v>45</v>
      </c>
      <c r="E22" s="67" t="s">
        <v>22</v>
      </c>
      <c r="F22" s="54">
        <f>'1'!N20</f>
        <v>189.53</v>
      </c>
      <c r="G22" s="54">
        <f>'2'!Q20</f>
        <v>7</v>
      </c>
      <c r="H22" s="55">
        <f>'3'!N20</f>
        <v>246.69</v>
      </c>
      <c r="I22" s="54" t="e">
        <f>#REF!</f>
        <v>#REF!</v>
      </c>
      <c r="J22" s="81">
        <f t="shared" si="0"/>
        <v>443.22</v>
      </c>
      <c r="K22" s="78">
        <f t="shared" si="1"/>
        <v>34</v>
      </c>
      <c r="M22" s="5" t="s">
        <v>84</v>
      </c>
      <c r="N22" s="5" t="s">
        <v>81</v>
      </c>
      <c r="O22" s="5" t="s">
        <v>82</v>
      </c>
      <c r="P22" s="5"/>
      <c r="Q22" s="5"/>
      <c r="R22" s="5"/>
    </row>
    <row r="23" spans="1:18" s="53" customFormat="1" ht="15">
      <c r="A23" s="84">
        <v>19</v>
      </c>
      <c r="B23" s="87" t="s">
        <v>12</v>
      </c>
      <c r="C23" s="131" t="s">
        <v>85</v>
      </c>
      <c r="D23" s="132" t="s">
        <v>76</v>
      </c>
      <c r="E23" s="130" t="s">
        <v>22</v>
      </c>
      <c r="F23" s="54">
        <f>'1'!N21</f>
        <v>299.52999999999997</v>
      </c>
      <c r="G23" s="54">
        <f>'2'!Q21</f>
        <v>192.6</v>
      </c>
      <c r="H23" s="55">
        <f>'3'!N21</f>
        <v>254.66</v>
      </c>
      <c r="I23" s="54" t="e">
        <f>#REF!</f>
        <v>#REF!</v>
      </c>
      <c r="J23" s="81">
        <f t="shared" si="0"/>
        <v>746.79</v>
      </c>
      <c r="K23" s="78">
        <f t="shared" si="1"/>
        <v>6</v>
      </c>
      <c r="M23" s="5" t="s">
        <v>86</v>
      </c>
      <c r="N23" s="5" t="s">
        <v>87</v>
      </c>
      <c r="O23" s="5" t="s">
        <v>35</v>
      </c>
      <c r="P23" s="5"/>
      <c r="Q23" s="5"/>
      <c r="R23" s="5"/>
    </row>
    <row r="24" spans="1:18" s="53" customFormat="1">
      <c r="A24" s="84">
        <v>20</v>
      </c>
      <c r="B24" s="87" t="s">
        <v>12</v>
      </c>
      <c r="C24" s="124" t="s">
        <v>88</v>
      </c>
      <c r="D24" s="125" t="s">
        <v>64</v>
      </c>
      <c r="E24" s="67" t="s">
        <v>79</v>
      </c>
      <c r="F24" s="54">
        <f>'1'!N22</f>
        <v>188.64</v>
      </c>
      <c r="G24" s="54">
        <f>'2'!Q22</f>
        <v>145.1</v>
      </c>
      <c r="H24" s="55">
        <f>'3'!N22</f>
        <v>215.67000000000002</v>
      </c>
      <c r="I24" s="54" t="e">
        <f>#REF!</f>
        <v>#REF!</v>
      </c>
      <c r="J24" s="81">
        <f t="shared" si="0"/>
        <v>549.41000000000008</v>
      </c>
      <c r="K24" s="78">
        <f t="shared" si="1"/>
        <v>29</v>
      </c>
      <c r="M24" s="53" t="s">
        <v>20</v>
      </c>
      <c r="N24" s="53" t="s">
        <v>21</v>
      </c>
      <c r="O24" s="53" t="s">
        <v>77</v>
      </c>
    </row>
    <row r="25" spans="1:18" s="53" customFormat="1">
      <c r="A25" s="84">
        <v>21</v>
      </c>
      <c r="B25" s="87" t="s">
        <v>12</v>
      </c>
      <c r="C25" s="124" t="s">
        <v>89</v>
      </c>
      <c r="D25" s="125" t="s">
        <v>81</v>
      </c>
      <c r="E25" s="67" t="s">
        <v>15</v>
      </c>
      <c r="F25" s="54">
        <f>'1'!N23</f>
        <v>209.35</v>
      </c>
      <c r="G25" s="54">
        <f>'2'!Q23</f>
        <v>150.30000000000001</v>
      </c>
      <c r="H25" s="55">
        <f>'3'!N23</f>
        <v>247.7</v>
      </c>
      <c r="I25" s="54" t="e">
        <f>#REF!</f>
        <v>#REF!</v>
      </c>
      <c r="J25" s="81">
        <f t="shared" si="0"/>
        <v>607.34999999999991</v>
      </c>
      <c r="K25" s="78">
        <f t="shared" si="1"/>
        <v>24</v>
      </c>
      <c r="M25" s="5" t="s">
        <v>90</v>
      </c>
      <c r="N25" s="5" t="s">
        <v>64</v>
      </c>
      <c r="O25" s="5" t="s">
        <v>91</v>
      </c>
      <c r="P25" s="5"/>
      <c r="Q25" s="5"/>
      <c r="R25" s="5"/>
    </row>
    <row r="26" spans="1:18" s="53" customFormat="1">
      <c r="A26" s="84">
        <v>22</v>
      </c>
      <c r="B26" s="87" t="s">
        <v>12</v>
      </c>
      <c r="C26" s="124" t="s">
        <v>92</v>
      </c>
      <c r="D26" s="125" t="s">
        <v>32</v>
      </c>
      <c r="E26" s="67" t="s">
        <v>74</v>
      </c>
      <c r="F26" s="54">
        <f>'1'!N24</f>
        <v>244.96</v>
      </c>
      <c r="G26" s="54">
        <f>'2'!Q24</f>
        <v>206.13</v>
      </c>
      <c r="H26" s="55">
        <f>'3'!N24</f>
        <v>268.67</v>
      </c>
      <c r="I26" s="54" t="e">
        <f>#REF!</f>
        <v>#REF!</v>
      </c>
      <c r="J26" s="81">
        <f t="shared" si="0"/>
        <v>719.76</v>
      </c>
      <c r="K26" s="78">
        <f t="shared" si="1"/>
        <v>9</v>
      </c>
      <c r="M26" s="53" t="s">
        <v>93</v>
      </c>
      <c r="N26" s="53" t="s">
        <v>94</v>
      </c>
      <c r="O26" s="53" t="s">
        <v>95</v>
      </c>
    </row>
    <row r="27" spans="1:18" s="53" customFormat="1" ht="15">
      <c r="A27" s="84">
        <v>23</v>
      </c>
      <c r="B27" s="87" t="s">
        <v>12</v>
      </c>
      <c r="C27" s="126" t="s">
        <v>96</v>
      </c>
      <c r="D27" s="127" t="s">
        <v>97</v>
      </c>
      <c r="E27" s="128" t="s">
        <v>98</v>
      </c>
      <c r="F27" s="54">
        <f>'1'!N25</f>
        <v>176.97</v>
      </c>
      <c r="G27" s="54">
        <f>'2'!Q25</f>
        <v>181.25</v>
      </c>
      <c r="H27" s="55">
        <f>'3'!N25</f>
        <v>251.68</v>
      </c>
      <c r="I27" s="54" t="e">
        <f>#REF!</f>
        <v>#REF!</v>
      </c>
      <c r="J27" s="81">
        <f t="shared" si="0"/>
        <v>609.90000000000009</v>
      </c>
      <c r="K27" s="78">
        <f t="shared" si="1"/>
        <v>22</v>
      </c>
      <c r="M27" s="5" t="s">
        <v>99</v>
      </c>
      <c r="N27" s="5" t="s">
        <v>100</v>
      </c>
      <c r="O27" s="5" t="s">
        <v>53</v>
      </c>
      <c r="P27" s="5"/>
      <c r="Q27" s="5"/>
      <c r="R27" s="5"/>
    </row>
    <row r="28" spans="1:18" s="53" customFormat="1">
      <c r="A28" s="84">
        <v>24</v>
      </c>
      <c r="B28" s="87" t="s">
        <v>12</v>
      </c>
      <c r="C28" s="124" t="s">
        <v>101</v>
      </c>
      <c r="D28" s="125" t="s">
        <v>27</v>
      </c>
      <c r="E28" s="67" t="s">
        <v>22</v>
      </c>
      <c r="F28" s="54">
        <f>'1'!N26</f>
        <v>202</v>
      </c>
      <c r="G28" s="54">
        <f>'2'!Q26</f>
        <v>46.099999999999994</v>
      </c>
      <c r="H28" s="55">
        <f>'3'!N26</f>
        <v>178.1</v>
      </c>
      <c r="I28" s="54" t="e">
        <f>#REF!</f>
        <v>#REF!</v>
      </c>
      <c r="J28" s="81">
        <f t="shared" si="0"/>
        <v>426.2</v>
      </c>
      <c r="K28" s="78">
        <f t="shared" si="1"/>
        <v>35</v>
      </c>
      <c r="M28" s="5" t="s">
        <v>99</v>
      </c>
      <c r="N28" s="5" t="s">
        <v>100</v>
      </c>
      <c r="O28" s="5" t="s">
        <v>102</v>
      </c>
      <c r="P28" s="5"/>
      <c r="Q28" s="5"/>
      <c r="R28" s="5"/>
    </row>
    <row r="29" spans="1:18" s="53" customFormat="1">
      <c r="A29" s="84">
        <v>25</v>
      </c>
      <c r="B29" s="87" t="s">
        <v>12</v>
      </c>
      <c r="C29" s="135" t="s">
        <v>103</v>
      </c>
      <c r="D29" s="129" t="s">
        <v>29</v>
      </c>
      <c r="E29" s="130" t="s">
        <v>104</v>
      </c>
      <c r="F29" s="54">
        <f>'1'!N27</f>
        <v>294.02999999999997</v>
      </c>
      <c r="G29" s="54">
        <f>'2'!Q27</f>
        <v>175.72</v>
      </c>
      <c r="H29" s="55">
        <f>'3'!N27</f>
        <v>236.8</v>
      </c>
      <c r="I29" s="54" t="e">
        <f>#REF!</f>
        <v>#REF!</v>
      </c>
      <c r="J29" s="81">
        <f t="shared" si="0"/>
        <v>706.55</v>
      </c>
      <c r="K29" s="78">
        <f t="shared" si="1"/>
        <v>11</v>
      </c>
      <c r="M29" s="5" t="s">
        <v>105</v>
      </c>
      <c r="N29" s="5" t="s">
        <v>81</v>
      </c>
      <c r="O29" s="5" t="s">
        <v>106</v>
      </c>
      <c r="P29" s="5"/>
      <c r="Q29" s="5"/>
      <c r="R29" s="5"/>
    </row>
    <row r="30" spans="1:18" s="53" customFormat="1">
      <c r="A30" s="84">
        <v>26</v>
      </c>
      <c r="B30" s="87" t="s">
        <v>12</v>
      </c>
      <c r="C30" s="135" t="s">
        <v>107</v>
      </c>
      <c r="D30" s="129" t="s">
        <v>81</v>
      </c>
      <c r="E30" s="130" t="s">
        <v>104</v>
      </c>
      <c r="F30" s="54">
        <f>'1'!N28</f>
        <v>211.87</v>
      </c>
      <c r="G30" s="54">
        <f>'2'!Q28</f>
        <v>189.45</v>
      </c>
      <c r="H30" s="55">
        <f>'3'!N28</f>
        <v>244.52</v>
      </c>
      <c r="I30" s="54" t="e">
        <f>#REF!</f>
        <v>#REF!</v>
      </c>
      <c r="J30" s="81">
        <f t="shared" si="0"/>
        <v>645.84</v>
      </c>
      <c r="K30" s="78">
        <f t="shared" si="1"/>
        <v>17</v>
      </c>
      <c r="M30" s="53" t="s">
        <v>108</v>
      </c>
      <c r="N30" s="53" t="s">
        <v>109</v>
      </c>
      <c r="O30" s="53" t="s">
        <v>53</v>
      </c>
    </row>
    <row r="31" spans="1:18" s="53" customFormat="1">
      <c r="A31" s="84">
        <v>27</v>
      </c>
      <c r="B31" s="87" t="s">
        <v>12</v>
      </c>
      <c r="C31" s="124" t="s">
        <v>110</v>
      </c>
      <c r="D31" s="125" t="s">
        <v>111</v>
      </c>
      <c r="E31" s="67" t="s">
        <v>112</v>
      </c>
      <c r="F31" s="54">
        <f>'1'!N29</f>
        <v>248.42000000000002</v>
      </c>
      <c r="G31" s="54">
        <f>'2'!Q29</f>
        <v>139.05000000000001</v>
      </c>
      <c r="H31" s="55">
        <f>'3'!N29</f>
        <v>236.59</v>
      </c>
      <c r="I31" s="54" t="e">
        <f>#REF!</f>
        <v>#REF!</v>
      </c>
      <c r="J31" s="81">
        <f t="shared" si="0"/>
        <v>624.06000000000006</v>
      </c>
      <c r="K31" s="78">
        <f t="shared" si="1"/>
        <v>19</v>
      </c>
      <c r="M31" s="5" t="s">
        <v>113</v>
      </c>
      <c r="N31" s="5" t="s">
        <v>114</v>
      </c>
      <c r="O31" s="5" t="s">
        <v>53</v>
      </c>
      <c r="P31" s="5"/>
      <c r="Q31" s="5"/>
      <c r="R31" s="5"/>
    </row>
    <row r="32" spans="1:18" s="53" customFormat="1" ht="13.5" thickBot="1">
      <c r="A32" s="84">
        <v>28</v>
      </c>
      <c r="B32" s="87" t="s">
        <v>12</v>
      </c>
      <c r="C32" s="133" t="s">
        <v>115</v>
      </c>
      <c r="D32" s="134" t="s">
        <v>116</v>
      </c>
      <c r="E32" s="71" t="s">
        <v>112</v>
      </c>
      <c r="F32" s="54">
        <f>'1'!N30</f>
        <v>186.1</v>
      </c>
      <c r="G32" s="54">
        <f>'2'!Q30</f>
        <v>158.56</v>
      </c>
      <c r="H32" s="55">
        <f>'3'!N30</f>
        <v>212.01</v>
      </c>
      <c r="I32" s="54" t="e">
        <f>#REF!</f>
        <v>#REF!</v>
      </c>
      <c r="J32" s="81">
        <f t="shared" si="0"/>
        <v>556.66999999999996</v>
      </c>
      <c r="K32" s="78">
        <f t="shared" si="1"/>
        <v>28</v>
      </c>
      <c r="M32" s="5" t="s">
        <v>117</v>
      </c>
      <c r="N32" s="5" t="s">
        <v>118</v>
      </c>
      <c r="O32" s="5" t="s">
        <v>119</v>
      </c>
      <c r="P32" s="5"/>
      <c r="Q32" s="5"/>
      <c r="R32" s="5"/>
    </row>
    <row r="33" spans="1:18" s="53" customFormat="1">
      <c r="A33" s="84">
        <v>29</v>
      </c>
      <c r="B33" s="87" t="s">
        <v>12</v>
      </c>
      <c r="C33" s="124" t="s">
        <v>120</v>
      </c>
      <c r="D33" s="125" t="s">
        <v>111</v>
      </c>
      <c r="E33" s="67" t="s">
        <v>121</v>
      </c>
      <c r="F33" s="54">
        <f>'1'!N31</f>
        <v>182.95</v>
      </c>
      <c r="G33" s="54">
        <f>'2'!Q31</f>
        <v>148.55000000000001</v>
      </c>
      <c r="H33" s="55">
        <f>'3'!N31</f>
        <v>191.2</v>
      </c>
      <c r="I33" s="54" t="e">
        <f>#REF!</f>
        <v>#REF!</v>
      </c>
      <c r="J33" s="81">
        <f t="shared" si="0"/>
        <v>522.70000000000005</v>
      </c>
      <c r="K33" s="78">
        <f t="shared" si="1"/>
        <v>31</v>
      </c>
      <c r="M33" s="53" t="s">
        <v>122</v>
      </c>
      <c r="N33" s="53" t="s">
        <v>81</v>
      </c>
      <c r="O33" s="53" t="s">
        <v>53</v>
      </c>
    </row>
    <row r="34" spans="1:18" s="53" customFormat="1">
      <c r="A34" s="84">
        <v>30</v>
      </c>
      <c r="B34" s="87" t="s">
        <v>123</v>
      </c>
      <c r="C34" s="124" t="s">
        <v>36</v>
      </c>
      <c r="D34" s="125" t="s">
        <v>37</v>
      </c>
      <c r="E34" s="67" t="s">
        <v>38</v>
      </c>
      <c r="F34" s="54">
        <f>'1'!N32</f>
        <v>204.3</v>
      </c>
      <c r="G34" s="54">
        <f>'2'!Q32</f>
        <v>180.53</v>
      </c>
      <c r="H34" s="55">
        <f>'3'!N32</f>
        <v>202.32</v>
      </c>
      <c r="I34" s="54" t="e">
        <f>#REF!</f>
        <v>#REF!</v>
      </c>
      <c r="J34" s="81">
        <f t="shared" si="0"/>
        <v>587.15000000000009</v>
      </c>
      <c r="K34" s="78">
        <f t="shared" si="1"/>
        <v>25</v>
      </c>
      <c r="M34" s="5" t="s">
        <v>122</v>
      </c>
      <c r="N34" s="5" t="s">
        <v>100</v>
      </c>
      <c r="O34" s="5" t="s">
        <v>124</v>
      </c>
      <c r="P34" s="5"/>
      <c r="Q34" s="5"/>
      <c r="R34" s="5"/>
    </row>
    <row r="35" spans="1:18" s="53" customFormat="1">
      <c r="A35" s="84">
        <v>31</v>
      </c>
      <c r="B35" s="87" t="s">
        <v>123</v>
      </c>
      <c r="C35" s="135" t="s">
        <v>28</v>
      </c>
      <c r="D35" s="129" t="s">
        <v>29</v>
      </c>
      <c r="E35" s="130" t="s">
        <v>42</v>
      </c>
      <c r="F35" s="54">
        <f>'1'!N33</f>
        <v>250.9</v>
      </c>
      <c r="G35" s="54">
        <f>'2'!Q33</f>
        <v>64.099999999999994</v>
      </c>
      <c r="H35" s="55">
        <f>'3'!N33</f>
        <v>192.95999999999998</v>
      </c>
      <c r="I35" s="54" t="e">
        <f>#REF!</f>
        <v>#REF!</v>
      </c>
      <c r="J35" s="81">
        <f t="shared" si="0"/>
        <v>507.96</v>
      </c>
      <c r="K35" s="78">
        <f t="shared" si="1"/>
        <v>32</v>
      </c>
      <c r="M35" s="5" t="s">
        <v>125</v>
      </c>
      <c r="N35" s="5" t="s">
        <v>48</v>
      </c>
      <c r="O35" s="5" t="s">
        <v>30</v>
      </c>
      <c r="P35" s="5"/>
      <c r="Q35" s="5"/>
      <c r="R35" s="5"/>
    </row>
    <row r="36" spans="1:18" s="53" customFormat="1">
      <c r="A36" s="84">
        <v>32</v>
      </c>
      <c r="B36" s="87" t="s">
        <v>123</v>
      </c>
      <c r="C36" s="135" t="s">
        <v>44</v>
      </c>
      <c r="D36" s="129" t="s">
        <v>45</v>
      </c>
      <c r="E36" s="130" t="s">
        <v>46</v>
      </c>
      <c r="F36" s="54">
        <f>'1'!N34</f>
        <v>287.95999999999998</v>
      </c>
      <c r="G36" s="54">
        <f>'2'!Q34</f>
        <v>0</v>
      </c>
      <c r="H36" s="55">
        <f>'3'!N34</f>
        <v>209.76</v>
      </c>
      <c r="I36" s="54" t="e">
        <f>#REF!</f>
        <v>#REF!</v>
      </c>
      <c r="J36" s="81">
        <f t="shared" si="0"/>
        <v>497.71999999999997</v>
      </c>
      <c r="K36" s="78">
        <f t="shared" si="1"/>
        <v>33</v>
      </c>
      <c r="M36" s="53" t="s">
        <v>126</v>
      </c>
      <c r="N36" s="53" t="s">
        <v>27</v>
      </c>
      <c r="O36" s="53" t="s">
        <v>77</v>
      </c>
    </row>
    <row r="37" spans="1:18" s="53" customFormat="1">
      <c r="A37" s="84">
        <v>33</v>
      </c>
      <c r="B37" s="87" t="s">
        <v>123</v>
      </c>
      <c r="C37" s="136" t="s">
        <v>57</v>
      </c>
      <c r="D37" s="125" t="s">
        <v>27</v>
      </c>
      <c r="E37" s="67" t="s">
        <v>58</v>
      </c>
      <c r="F37" s="54">
        <f>'1'!N35</f>
        <v>180.98</v>
      </c>
      <c r="G37" s="54">
        <f>'2'!Q35</f>
        <v>157.80000000000001</v>
      </c>
      <c r="H37" s="55">
        <f>'3'!N35</f>
        <v>247.39</v>
      </c>
      <c r="I37" s="54" t="e">
        <f>#REF!</f>
        <v>#REF!</v>
      </c>
      <c r="J37" s="81">
        <f t="shared" si="0"/>
        <v>586.16999999999996</v>
      </c>
      <c r="K37" s="78">
        <f t="shared" si="1"/>
        <v>26</v>
      </c>
      <c r="M37" s="5" t="s">
        <v>127</v>
      </c>
      <c r="N37" s="5" t="s">
        <v>34</v>
      </c>
      <c r="O37" s="5" t="s">
        <v>128</v>
      </c>
      <c r="P37" s="5"/>
      <c r="Q37" s="5"/>
      <c r="R37" s="5"/>
    </row>
    <row r="38" spans="1:18" s="53" customFormat="1">
      <c r="A38" s="84">
        <v>34</v>
      </c>
      <c r="B38" s="87" t="s">
        <v>123</v>
      </c>
      <c r="C38" s="135" t="s">
        <v>61</v>
      </c>
      <c r="D38" s="129" t="s">
        <v>37</v>
      </c>
      <c r="E38" s="130" t="s">
        <v>42</v>
      </c>
      <c r="F38" s="54">
        <f>'1'!N36</f>
        <v>259.94</v>
      </c>
      <c r="G38" s="54">
        <f>'2'!Q36</f>
        <v>189.3</v>
      </c>
      <c r="H38" s="55">
        <f>'3'!N36</f>
        <v>252.55</v>
      </c>
      <c r="I38" s="54" t="e">
        <f>#REF!</f>
        <v>#REF!</v>
      </c>
      <c r="J38" s="81">
        <f t="shared" ref="J38:J56" si="2">SUM(F38:H38)</f>
        <v>701.79</v>
      </c>
      <c r="K38" s="78">
        <f t="shared" ref="K38:K56" si="3">RANK(J38,$J$6:$J$56)</f>
        <v>13</v>
      </c>
      <c r="M38" s="5" t="s">
        <v>129</v>
      </c>
      <c r="N38" s="5" t="s">
        <v>130</v>
      </c>
      <c r="O38" s="5" t="s">
        <v>131</v>
      </c>
      <c r="P38" s="5"/>
      <c r="Q38" s="5"/>
      <c r="R38" s="5"/>
    </row>
    <row r="39" spans="1:18" s="53" customFormat="1">
      <c r="A39" s="84">
        <v>35</v>
      </c>
      <c r="B39" s="87" t="s">
        <v>123</v>
      </c>
      <c r="C39" s="136" t="s">
        <v>63</v>
      </c>
      <c r="D39" s="125" t="s">
        <v>64</v>
      </c>
      <c r="E39" s="67" t="s">
        <v>15</v>
      </c>
      <c r="F39" s="54">
        <f>'1'!N37</f>
        <v>288.64999999999998</v>
      </c>
      <c r="G39" s="54">
        <f>'2'!Q37</f>
        <v>163.03</v>
      </c>
      <c r="H39" s="55">
        <f>'3'!N37</f>
        <v>236.76</v>
      </c>
      <c r="I39" s="54" t="e">
        <f>#REF!</f>
        <v>#REF!</v>
      </c>
      <c r="J39" s="81">
        <f t="shared" si="2"/>
        <v>688.43999999999994</v>
      </c>
      <c r="K39" s="78">
        <f t="shared" si="3"/>
        <v>14</v>
      </c>
      <c r="M39" s="5" t="s">
        <v>129</v>
      </c>
      <c r="N39" s="5" t="s">
        <v>109</v>
      </c>
      <c r="O39" s="5" t="s">
        <v>132</v>
      </c>
      <c r="P39" s="5"/>
      <c r="Q39" s="5"/>
      <c r="R39" s="5"/>
    </row>
    <row r="40" spans="1:18" s="53" customFormat="1">
      <c r="A40" s="84">
        <v>36</v>
      </c>
      <c r="B40" s="87" t="s">
        <v>12</v>
      </c>
      <c r="C40" s="136" t="s">
        <v>133</v>
      </c>
      <c r="D40" s="125" t="s">
        <v>94</v>
      </c>
      <c r="E40" s="67" t="s">
        <v>74</v>
      </c>
      <c r="F40" s="54">
        <f>'1'!N38</f>
        <v>175.29000000000002</v>
      </c>
      <c r="G40" s="54">
        <f>'2'!Q38</f>
        <v>133.5</v>
      </c>
      <c r="H40" s="55">
        <f>'3'!N38</f>
        <v>231.6</v>
      </c>
      <c r="I40" s="54" t="e">
        <f>#REF!</f>
        <v>#REF!</v>
      </c>
      <c r="J40" s="81">
        <f t="shared" si="2"/>
        <v>540.39</v>
      </c>
      <c r="K40" s="78">
        <f t="shared" si="3"/>
        <v>30</v>
      </c>
      <c r="M40" s="5" t="s">
        <v>129</v>
      </c>
      <c r="N40" s="5" t="s">
        <v>130</v>
      </c>
      <c r="O40" s="5" t="s">
        <v>131</v>
      </c>
      <c r="P40" s="5"/>
      <c r="Q40" s="5"/>
      <c r="R40" s="5"/>
    </row>
    <row r="41" spans="1:18" s="53" customFormat="1">
      <c r="A41" s="84">
        <v>37</v>
      </c>
      <c r="B41" s="87" t="s">
        <v>123</v>
      </c>
      <c r="C41" s="124" t="s">
        <v>47</v>
      </c>
      <c r="D41" s="125" t="s">
        <v>48</v>
      </c>
      <c r="E41" s="67" t="s">
        <v>134</v>
      </c>
      <c r="F41" s="54">
        <f>'1'!N39</f>
        <v>236.12</v>
      </c>
      <c r="G41" s="54">
        <f>'2'!Q39</f>
        <v>133.4</v>
      </c>
      <c r="H41" s="55">
        <f>'3'!N39</f>
        <v>250.61</v>
      </c>
      <c r="I41" s="54" t="e">
        <f>#REF!</f>
        <v>#REF!</v>
      </c>
      <c r="J41" s="81">
        <f t="shared" si="2"/>
        <v>620.13</v>
      </c>
      <c r="K41" s="78">
        <f t="shared" si="3"/>
        <v>21</v>
      </c>
      <c r="M41" s="5" t="s">
        <v>135</v>
      </c>
      <c r="N41" s="5" t="s">
        <v>94</v>
      </c>
      <c r="O41" s="5" t="s">
        <v>136</v>
      </c>
      <c r="P41" s="5"/>
      <c r="Q41" s="5"/>
      <c r="R41" s="5"/>
    </row>
    <row r="42" spans="1:18" s="53" customFormat="1">
      <c r="A42" s="84">
        <v>38</v>
      </c>
      <c r="B42" s="87" t="s">
        <v>12</v>
      </c>
      <c r="C42" s="124" t="s">
        <v>47</v>
      </c>
      <c r="D42" s="125" t="s">
        <v>48</v>
      </c>
      <c r="E42" s="67" t="s">
        <v>134</v>
      </c>
      <c r="F42" s="54">
        <f>'1'!N40</f>
        <v>303.05</v>
      </c>
      <c r="G42" s="54">
        <f>'2'!Q40</f>
        <v>133.19</v>
      </c>
      <c r="H42" s="55">
        <f>'3'!N40</f>
        <v>269.87</v>
      </c>
      <c r="I42" s="54" t="e">
        <f>#REF!</f>
        <v>#REF!</v>
      </c>
      <c r="J42" s="81">
        <f t="shared" si="2"/>
        <v>706.11</v>
      </c>
      <c r="K42" s="78">
        <f t="shared" si="3"/>
        <v>12</v>
      </c>
      <c r="M42" s="5" t="s">
        <v>137</v>
      </c>
      <c r="N42" s="5" t="s">
        <v>138</v>
      </c>
      <c r="O42" s="5" t="s">
        <v>139</v>
      </c>
      <c r="P42" s="5"/>
      <c r="Q42" s="5"/>
      <c r="R42" s="5"/>
    </row>
    <row r="43" spans="1:18" s="53" customFormat="1">
      <c r="A43" s="84">
        <v>39</v>
      </c>
      <c r="B43" s="87" t="s">
        <v>12</v>
      </c>
      <c r="C43" s="2"/>
      <c r="D43" s="69"/>
      <c r="E43" s="68"/>
      <c r="F43" s="54">
        <f>'1'!N41</f>
        <v>0</v>
      </c>
      <c r="G43" s="54">
        <f>'2'!Q41</f>
        <v>0</v>
      </c>
      <c r="H43" s="55">
        <f>'3'!N41</f>
        <v>0</v>
      </c>
      <c r="I43" s="54" t="e">
        <f>#REF!</f>
        <v>#REF!</v>
      </c>
      <c r="J43" s="81">
        <f t="shared" si="2"/>
        <v>0</v>
      </c>
      <c r="K43" s="78">
        <f t="shared" si="3"/>
        <v>38</v>
      </c>
      <c r="M43" s="53" t="s">
        <v>140</v>
      </c>
      <c r="N43" s="53" t="s">
        <v>141</v>
      </c>
      <c r="O43" s="53" t="s">
        <v>53</v>
      </c>
    </row>
    <row r="44" spans="1:18" s="53" customFormat="1">
      <c r="A44" s="84">
        <v>40</v>
      </c>
      <c r="B44" s="87" t="s">
        <v>12</v>
      </c>
      <c r="C44" s="1"/>
      <c r="D44" s="67"/>
      <c r="E44" s="68"/>
      <c r="F44" s="54">
        <f>'1'!N42</f>
        <v>0</v>
      </c>
      <c r="G44" s="54">
        <f>'2'!Q42</f>
        <v>0</v>
      </c>
      <c r="H44" s="55">
        <f>'3'!N42</f>
        <v>0</v>
      </c>
      <c r="I44" s="54" t="e">
        <f>#REF!</f>
        <v>#REF!</v>
      </c>
      <c r="J44" s="81">
        <f t="shared" si="2"/>
        <v>0</v>
      </c>
      <c r="K44" s="78">
        <f t="shared" si="3"/>
        <v>38</v>
      </c>
      <c r="M44" s="53" t="s">
        <v>142</v>
      </c>
      <c r="N44" s="53" t="s">
        <v>27</v>
      </c>
      <c r="O44" s="53" t="s">
        <v>53</v>
      </c>
    </row>
    <row r="45" spans="1:18" s="53" customFormat="1">
      <c r="A45" s="84">
        <v>41</v>
      </c>
      <c r="B45" s="87" t="s">
        <v>12</v>
      </c>
      <c r="C45" s="2"/>
      <c r="D45" s="69"/>
      <c r="E45" s="70"/>
      <c r="F45" s="54">
        <f>'1'!N43</f>
        <v>0</v>
      </c>
      <c r="G45" s="54">
        <f>'2'!Q43</f>
        <v>0</v>
      </c>
      <c r="H45" s="55">
        <f>'3'!N43</f>
        <v>0</v>
      </c>
      <c r="I45" s="54" t="e">
        <f>#REF!</f>
        <v>#REF!</v>
      </c>
      <c r="J45" s="81">
        <f t="shared" si="2"/>
        <v>0</v>
      </c>
      <c r="K45" s="78">
        <f t="shared" si="3"/>
        <v>38</v>
      </c>
      <c r="M45" s="5" t="s">
        <v>143</v>
      </c>
      <c r="N45" s="5" t="s">
        <v>144</v>
      </c>
      <c r="O45" s="5" t="s">
        <v>102</v>
      </c>
      <c r="P45" s="5"/>
      <c r="Q45" s="5"/>
      <c r="R45" s="5"/>
    </row>
    <row r="46" spans="1:18" s="53" customFormat="1">
      <c r="A46" s="84">
        <v>42</v>
      </c>
      <c r="B46" s="87" t="s">
        <v>12</v>
      </c>
      <c r="C46" s="2"/>
      <c r="D46" s="69"/>
      <c r="E46" s="70"/>
      <c r="F46" s="54">
        <f>'1'!N44</f>
        <v>0</v>
      </c>
      <c r="G46" s="54">
        <f>'2'!Q44</f>
        <v>0</v>
      </c>
      <c r="H46" s="55">
        <f>'3'!N44</f>
        <v>0</v>
      </c>
      <c r="I46" s="54" t="e">
        <f>#REF!</f>
        <v>#REF!</v>
      </c>
      <c r="J46" s="81">
        <f t="shared" si="2"/>
        <v>0</v>
      </c>
      <c r="K46" s="78">
        <f t="shared" si="3"/>
        <v>38</v>
      </c>
      <c r="M46" s="5" t="s">
        <v>145</v>
      </c>
      <c r="N46" s="5" t="s">
        <v>24</v>
      </c>
      <c r="O46" s="5" t="s">
        <v>106</v>
      </c>
      <c r="P46" s="5"/>
      <c r="Q46" s="5"/>
      <c r="R46" s="5"/>
    </row>
    <row r="47" spans="1:18" s="53" customFormat="1">
      <c r="A47" s="84">
        <v>43</v>
      </c>
      <c r="B47" s="87" t="s">
        <v>12</v>
      </c>
      <c r="C47" s="2"/>
      <c r="D47" s="69"/>
      <c r="E47" s="70"/>
      <c r="F47" s="54">
        <f>'1'!N45</f>
        <v>0</v>
      </c>
      <c r="G47" s="54">
        <f>'2'!Q45</f>
        <v>0</v>
      </c>
      <c r="H47" s="55">
        <f>'3'!N45</f>
        <v>0</v>
      </c>
      <c r="I47" s="54" t="e">
        <f>#REF!</f>
        <v>#REF!</v>
      </c>
      <c r="J47" s="81">
        <f t="shared" si="2"/>
        <v>0</v>
      </c>
      <c r="K47" s="78">
        <f t="shared" si="3"/>
        <v>38</v>
      </c>
      <c r="M47" s="5" t="s">
        <v>146</v>
      </c>
      <c r="N47" s="5" t="s">
        <v>147</v>
      </c>
      <c r="O47" s="5" t="s">
        <v>60</v>
      </c>
      <c r="P47" s="5"/>
      <c r="Q47" s="5"/>
      <c r="R47" s="5"/>
    </row>
    <row r="48" spans="1:18" s="53" customFormat="1">
      <c r="A48" s="84">
        <v>44</v>
      </c>
      <c r="B48" s="87" t="s">
        <v>12</v>
      </c>
      <c r="C48" s="1"/>
      <c r="D48" s="67"/>
      <c r="E48" s="68"/>
      <c r="F48" s="54">
        <f>'1'!N46</f>
        <v>0</v>
      </c>
      <c r="G48" s="54">
        <f>'2'!Q46</f>
        <v>0</v>
      </c>
      <c r="H48" s="55">
        <f>'3'!N46</f>
        <v>0</v>
      </c>
      <c r="I48" s="54" t="e">
        <f>#REF!</f>
        <v>#REF!</v>
      </c>
      <c r="J48" s="81">
        <f t="shared" si="2"/>
        <v>0</v>
      </c>
      <c r="K48" s="78">
        <f t="shared" si="3"/>
        <v>38</v>
      </c>
      <c r="M48" s="5" t="s">
        <v>148</v>
      </c>
      <c r="N48" s="5" t="s">
        <v>149</v>
      </c>
      <c r="O48" s="5" t="s">
        <v>53</v>
      </c>
      <c r="P48" s="5"/>
      <c r="Q48" s="5"/>
      <c r="R48" s="5"/>
    </row>
    <row r="49" spans="1:18" s="53" customFormat="1">
      <c r="A49" s="84">
        <v>45</v>
      </c>
      <c r="B49" s="87" t="s">
        <v>12</v>
      </c>
      <c r="C49" s="1"/>
      <c r="D49" s="67"/>
      <c r="E49" s="68"/>
      <c r="F49" s="54">
        <f>'1'!N47</f>
        <v>0</v>
      </c>
      <c r="G49" s="54">
        <f>'2'!Q47</f>
        <v>0</v>
      </c>
      <c r="H49" s="55">
        <f>'3'!N47</f>
        <v>0</v>
      </c>
      <c r="I49" s="54" t="e">
        <f>#REF!</f>
        <v>#REF!</v>
      </c>
      <c r="J49" s="81">
        <f t="shared" si="2"/>
        <v>0</v>
      </c>
      <c r="K49" s="78">
        <f t="shared" si="3"/>
        <v>38</v>
      </c>
      <c r="M49" s="5" t="s">
        <v>150</v>
      </c>
      <c r="N49" s="5" t="s">
        <v>151</v>
      </c>
      <c r="O49" s="5" t="s">
        <v>136</v>
      </c>
      <c r="P49" s="5"/>
      <c r="Q49" s="5"/>
      <c r="R49" s="5"/>
    </row>
    <row r="50" spans="1:18" s="53" customFormat="1">
      <c r="A50" s="84">
        <v>46</v>
      </c>
      <c r="B50" s="87" t="s">
        <v>12</v>
      </c>
      <c r="C50" s="1"/>
      <c r="D50" s="67"/>
      <c r="E50" s="68"/>
      <c r="F50" s="54">
        <f>'1'!N48</f>
        <v>0</v>
      </c>
      <c r="G50" s="54">
        <f>'2'!Q48</f>
        <v>0</v>
      </c>
      <c r="H50" s="55">
        <f>'3'!N48</f>
        <v>0</v>
      </c>
      <c r="I50" s="54" t="e">
        <f>#REF!</f>
        <v>#REF!</v>
      </c>
      <c r="J50" s="81">
        <f t="shared" si="2"/>
        <v>0</v>
      </c>
      <c r="K50" s="78">
        <f t="shared" si="3"/>
        <v>38</v>
      </c>
      <c r="M50" s="5" t="s">
        <v>152</v>
      </c>
      <c r="N50" s="5" t="s">
        <v>151</v>
      </c>
      <c r="O50" s="5" t="s">
        <v>30</v>
      </c>
      <c r="P50" s="5"/>
      <c r="Q50" s="5"/>
      <c r="R50" s="5"/>
    </row>
    <row r="51" spans="1:18" s="53" customFormat="1">
      <c r="A51" s="84">
        <v>47</v>
      </c>
      <c r="B51" s="87" t="s">
        <v>12</v>
      </c>
      <c r="C51" s="2"/>
      <c r="D51" s="69"/>
      <c r="E51" s="70"/>
      <c r="F51" s="54">
        <f>'1'!N49</f>
        <v>0</v>
      </c>
      <c r="G51" s="54">
        <f>'2'!Q49</f>
        <v>0</v>
      </c>
      <c r="H51" s="55">
        <f>'3'!N49</f>
        <v>0</v>
      </c>
      <c r="I51" s="54" t="e">
        <f>#REF!</f>
        <v>#REF!</v>
      </c>
      <c r="J51" s="81">
        <f t="shared" si="2"/>
        <v>0</v>
      </c>
      <c r="K51" s="78">
        <f t="shared" si="3"/>
        <v>38</v>
      </c>
      <c r="M51" s="53" t="s">
        <v>153</v>
      </c>
      <c r="N51" s="53" t="s">
        <v>100</v>
      </c>
      <c r="O51" s="53" t="s">
        <v>53</v>
      </c>
    </row>
    <row r="52" spans="1:18" s="53" customFormat="1">
      <c r="A52" s="84">
        <v>48</v>
      </c>
      <c r="B52" s="87" t="s">
        <v>12</v>
      </c>
      <c r="C52" s="2"/>
      <c r="D52" s="69"/>
      <c r="E52" s="70"/>
      <c r="F52" s="54">
        <f>'1'!N50</f>
        <v>0</v>
      </c>
      <c r="G52" s="54">
        <f>'2'!Q50</f>
        <v>0</v>
      </c>
      <c r="H52" s="55">
        <f>'3'!N50</f>
        <v>0</v>
      </c>
      <c r="I52" s="54" t="e">
        <f>#REF!</f>
        <v>#REF!</v>
      </c>
      <c r="J52" s="81">
        <f t="shared" si="2"/>
        <v>0</v>
      </c>
      <c r="K52" s="78">
        <f t="shared" si="3"/>
        <v>38</v>
      </c>
      <c r="M52" s="5" t="s">
        <v>13</v>
      </c>
      <c r="N52" s="5" t="s">
        <v>14</v>
      </c>
      <c r="O52" s="5" t="s">
        <v>15</v>
      </c>
      <c r="P52" s="5"/>
      <c r="Q52" s="5"/>
      <c r="R52" s="5"/>
    </row>
    <row r="53" spans="1:18" s="53" customFormat="1">
      <c r="A53" s="84">
        <v>49</v>
      </c>
      <c r="B53" s="87" t="s">
        <v>12</v>
      </c>
      <c r="C53" s="2"/>
      <c r="D53" s="69"/>
      <c r="E53" s="70"/>
      <c r="F53" s="54">
        <f>'1'!N51</f>
        <v>0</v>
      </c>
      <c r="G53" s="54">
        <f>'2'!Q51</f>
        <v>0</v>
      </c>
      <c r="H53" s="55">
        <f>'3'!N51</f>
        <v>0</v>
      </c>
      <c r="I53" s="54" t="e">
        <f>#REF!</f>
        <v>#REF!</v>
      </c>
      <c r="J53" s="81">
        <f t="shared" si="2"/>
        <v>0</v>
      </c>
      <c r="K53" s="78">
        <f t="shared" si="3"/>
        <v>38</v>
      </c>
      <c r="M53" s="5" t="s">
        <v>44</v>
      </c>
      <c r="N53" s="5" t="s">
        <v>45</v>
      </c>
      <c r="O53" s="5" t="s">
        <v>30</v>
      </c>
      <c r="P53" s="5"/>
      <c r="Q53" s="5"/>
      <c r="R53" s="5"/>
    </row>
    <row r="54" spans="1:18" s="53" customFormat="1">
      <c r="A54" s="84">
        <v>50</v>
      </c>
      <c r="B54" s="87" t="s">
        <v>12</v>
      </c>
      <c r="C54" s="2"/>
      <c r="D54" s="69"/>
      <c r="E54" s="70"/>
      <c r="F54" s="54">
        <f>'1'!N52</f>
        <v>0</v>
      </c>
      <c r="G54" s="54">
        <f>'2'!Q52</f>
        <v>0</v>
      </c>
      <c r="H54" s="55">
        <f>'3'!N52</f>
        <v>0</v>
      </c>
      <c r="I54" s="54" t="e">
        <f>#REF!</f>
        <v>#REF!</v>
      </c>
      <c r="J54" s="81">
        <f t="shared" si="2"/>
        <v>0</v>
      </c>
      <c r="K54" s="78">
        <f t="shared" si="3"/>
        <v>38</v>
      </c>
      <c r="M54" s="5"/>
      <c r="N54" s="5"/>
      <c r="O54" s="5"/>
      <c r="P54" s="5"/>
      <c r="Q54" s="5"/>
      <c r="R54" s="5"/>
    </row>
    <row r="55" spans="1:18" s="53" customFormat="1">
      <c r="A55" s="84">
        <v>51</v>
      </c>
      <c r="B55" s="87" t="s">
        <v>12</v>
      </c>
      <c r="C55" s="2"/>
      <c r="D55" s="69"/>
      <c r="E55" s="70"/>
      <c r="F55" s="54">
        <f>'1'!N53</f>
        <v>0</v>
      </c>
      <c r="G55" s="54">
        <f>'2'!Q53</f>
        <v>0</v>
      </c>
      <c r="H55" s="55">
        <f>'3'!N53</f>
        <v>0</v>
      </c>
      <c r="I55" s="54" t="e">
        <f>#REF!</f>
        <v>#REF!</v>
      </c>
      <c r="J55" s="81">
        <f t="shared" si="2"/>
        <v>0</v>
      </c>
      <c r="K55" s="78">
        <f t="shared" si="3"/>
        <v>38</v>
      </c>
      <c r="M55" s="5"/>
      <c r="N55" s="5"/>
      <c r="O55" s="5"/>
      <c r="P55" s="5"/>
      <c r="Q55" s="5"/>
      <c r="R55" s="5"/>
    </row>
    <row r="56" spans="1:18" s="53" customFormat="1" ht="13.5" thickBot="1">
      <c r="A56" s="85">
        <v>52</v>
      </c>
      <c r="B56" s="87" t="s">
        <v>12</v>
      </c>
      <c r="C56" s="3"/>
      <c r="D56" s="71"/>
      <c r="E56" s="72"/>
      <c r="F56" s="56">
        <f>'1'!N54</f>
        <v>0</v>
      </c>
      <c r="G56" s="56">
        <f>'2'!Q54</f>
        <v>0</v>
      </c>
      <c r="H56" s="57">
        <f>'3'!N54</f>
        <v>0</v>
      </c>
      <c r="I56" s="56" t="e">
        <f>#REF!</f>
        <v>#REF!</v>
      </c>
      <c r="J56" s="82">
        <f t="shared" si="2"/>
        <v>0</v>
      </c>
      <c r="K56" s="79">
        <f t="shared" si="3"/>
        <v>38</v>
      </c>
      <c r="M56" s="5"/>
      <c r="N56" s="5"/>
      <c r="O56" s="5"/>
      <c r="P56" s="5"/>
      <c r="Q56" s="5"/>
      <c r="R56" s="5"/>
    </row>
    <row r="57" spans="1:18" s="53" customFormat="1">
      <c r="A57" s="58" t="s">
        <v>154</v>
      </c>
      <c r="B57" s="58">
        <f>COUNTIF(B6:B56,"R")</f>
        <v>7</v>
      </c>
      <c r="C57" s="46"/>
      <c r="D57" s="59"/>
      <c r="E57" s="59"/>
      <c r="F57" s="60"/>
      <c r="G57" s="60"/>
      <c r="H57" s="60"/>
      <c r="I57" s="60"/>
      <c r="J57" s="61"/>
      <c r="K57" s="62"/>
      <c r="M57" s="5" t="s">
        <v>155</v>
      </c>
      <c r="N57" s="5" t="s">
        <v>156</v>
      </c>
      <c r="O57" s="5" t="s">
        <v>30</v>
      </c>
    </row>
    <row r="58" spans="1:18">
      <c r="A58" s="63"/>
      <c r="B58" s="63"/>
      <c r="C58" s="63" t="s">
        <v>157</v>
      </c>
      <c r="D58" s="121">
        <f ca="1">NOW()</f>
        <v>42603.901906597224</v>
      </c>
      <c r="E58" s="120"/>
      <c r="F58" s="5">
        <f>'1'!N2</f>
        <v>14</v>
      </c>
      <c r="G58" s="5">
        <f>'2'!Q2</f>
        <v>16</v>
      </c>
      <c r="H58" s="5">
        <f>'3'!N2</f>
        <v>14</v>
      </c>
      <c r="I58" s="5" t="e">
        <f>#REF!</f>
        <v>#REF!</v>
      </c>
      <c r="M58" s="5" t="s">
        <v>158</v>
      </c>
      <c r="N58" s="5" t="s">
        <v>111</v>
      </c>
      <c r="O58" s="5" t="s">
        <v>30</v>
      </c>
    </row>
    <row r="59" spans="1:18">
      <c r="J59" s="5">
        <f>SUM(F58:H58)</f>
        <v>44</v>
      </c>
      <c r="M59" s="53" t="s">
        <v>159</v>
      </c>
      <c r="N59" s="53" t="s">
        <v>14</v>
      </c>
      <c r="O59" s="53" t="s">
        <v>160</v>
      </c>
      <c r="P59" s="53"/>
      <c r="Q59" s="53"/>
      <c r="R59" s="53"/>
    </row>
    <row r="60" spans="1:18">
      <c r="C60" s="64" t="s">
        <v>161</v>
      </c>
      <c r="F60" s="64" t="s">
        <v>162</v>
      </c>
      <c r="I60" s="65"/>
      <c r="M60" s="53" t="s">
        <v>163</v>
      </c>
      <c r="N60" s="53" t="s">
        <v>100</v>
      </c>
      <c r="O60" s="53" t="s">
        <v>164</v>
      </c>
      <c r="P60" s="53"/>
      <c r="Q60" s="53"/>
      <c r="R60" s="53"/>
    </row>
    <row r="61" spans="1:18">
      <c r="A61" s="66"/>
      <c r="B61" s="66"/>
      <c r="C61" s="66" t="s">
        <v>165</v>
      </c>
      <c r="D61" s="66"/>
      <c r="E61" s="66"/>
      <c r="F61" s="5" t="s">
        <v>166</v>
      </c>
      <c r="M61" s="53" t="s">
        <v>167</v>
      </c>
      <c r="N61" s="53" t="s">
        <v>130</v>
      </c>
      <c r="O61" s="53" t="s">
        <v>53</v>
      </c>
      <c r="P61" s="53"/>
      <c r="Q61" s="53"/>
      <c r="R61" s="53"/>
    </row>
    <row r="62" spans="1:18">
      <c r="A62" s="66"/>
      <c r="B62" s="66"/>
      <c r="C62" s="66"/>
      <c r="D62" s="66"/>
      <c r="E62" s="66"/>
      <c r="M62" s="53" t="s">
        <v>168</v>
      </c>
      <c r="N62" s="53" t="s">
        <v>24</v>
      </c>
      <c r="O62" s="53" t="s">
        <v>53</v>
      </c>
      <c r="P62" s="53"/>
      <c r="Q62" s="53"/>
      <c r="R62" s="53"/>
    </row>
    <row r="63" spans="1:18">
      <c r="A63" s="66"/>
      <c r="B63" s="66"/>
      <c r="C63" s="66"/>
      <c r="D63" s="66"/>
      <c r="E63" s="66"/>
      <c r="M63" s="5" t="s">
        <v>168</v>
      </c>
      <c r="N63" s="5" t="s">
        <v>48</v>
      </c>
      <c r="O63" s="5" t="s">
        <v>169</v>
      </c>
      <c r="P63" s="53"/>
      <c r="Q63" s="53"/>
      <c r="R63" s="53"/>
    </row>
    <row r="64" spans="1:18">
      <c r="M64" s="5" t="s">
        <v>170</v>
      </c>
      <c r="N64" s="5" t="s">
        <v>171</v>
      </c>
      <c r="O64" s="5" t="s">
        <v>53</v>
      </c>
    </row>
    <row r="65" spans="13:18">
      <c r="M65" s="53" t="s">
        <v>172</v>
      </c>
      <c r="N65" s="53" t="s">
        <v>173</v>
      </c>
      <c r="O65" s="53" t="s">
        <v>160</v>
      </c>
    </row>
    <row r="66" spans="13:18">
      <c r="M66" s="5" t="s">
        <v>172</v>
      </c>
      <c r="N66" s="5" t="s">
        <v>81</v>
      </c>
      <c r="O66" s="5" t="s">
        <v>160</v>
      </c>
      <c r="P66" s="53"/>
      <c r="Q66" s="53"/>
      <c r="R66" s="53"/>
    </row>
    <row r="67" spans="13:18">
      <c r="M67" s="53" t="s">
        <v>174</v>
      </c>
      <c r="N67" s="53" t="s">
        <v>29</v>
      </c>
      <c r="O67" s="53" t="s">
        <v>175</v>
      </c>
    </row>
    <row r="68" spans="13:18">
      <c r="M68" s="5" t="s">
        <v>176</v>
      </c>
      <c r="N68" s="5" t="s">
        <v>177</v>
      </c>
      <c r="O68" s="5" t="s">
        <v>30</v>
      </c>
      <c r="P68" s="53"/>
      <c r="Q68" s="53"/>
      <c r="R68" s="53"/>
    </row>
    <row r="69" spans="13:18">
      <c r="M69" s="5" t="s">
        <v>178</v>
      </c>
      <c r="N69" s="5" t="s">
        <v>81</v>
      </c>
      <c r="O69" s="5" t="s">
        <v>179</v>
      </c>
    </row>
    <row r="70" spans="13:18">
      <c r="M70" s="53" t="s">
        <v>180</v>
      </c>
      <c r="N70" s="53" t="s">
        <v>29</v>
      </c>
      <c r="O70" s="53" t="s">
        <v>15</v>
      </c>
    </row>
    <row r="71" spans="13:18">
      <c r="M71" s="53" t="s">
        <v>181</v>
      </c>
      <c r="N71" s="53" t="s">
        <v>45</v>
      </c>
      <c r="O71" s="53" t="s">
        <v>182</v>
      </c>
      <c r="P71" s="53"/>
      <c r="Q71" s="53"/>
      <c r="R71" s="53"/>
    </row>
    <row r="72" spans="13:18">
      <c r="M72" s="5" t="s">
        <v>183</v>
      </c>
      <c r="N72" s="5" t="s">
        <v>184</v>
      </c>
      <c r="O72" s="5" t="s">
        <v>128</v>
      </c>
      <c r="P72" s="53"/>
      <c r="Q72" s="53"/>
      <c r="R72" s="53"/>
    </row>
    <row r="73" spans="13:18">
      <c r="M73" s="5" t="s">
        <v>185</v>
      </c>
      <c r="N73" s="5" t="s">
        <v>29</v>
      </c>
      <c r="O73" s="5" t="s">
        <v>41</v>
      </c>
    </row>
    <row r="74" spans="13:18">
      <c r="M74" s="5" t="s">
        <v>186</v>
      </c>
      <c r="N74" s="5" t="s">
        <v>27</v>
      </c>
      <c r="O74" s="5" t="s">
        <v>187</v>
      </c>
    </row>
    <row r="75" spans="13:18">
      <c r="M75" s="53" t="s">
        <v>188</v>
      </c>
      <c r="N75" s="53" t="s">
        <v>141</v>
      </c>
      <c r="O75" s="53" t="s">
        <v>41</v>
      </c>
    </row>
    <row r="76" spans="13:18">
      <c r="M76" s="53" t="s">
        <v>189</v>
      </c>
      <c r="N76" s="53" t="s">
        <v>64</v>
      </c>
      <c r="O76" s="53" t="s">
        <v>182</v>
      </c>
      <c r="P76" s="53"/>
      <c r="Q76" s="53"/>
      <c r="R76" s="53"/>
    </row>
    <row r="77" spans="13:18">
      <c r="M77" s="53" t="s">
        <v>190</v>
      </c>
      <c r="N77" s="53" t="s">
        <v>151</v>
      </c>
      <c r="O77" s="53" t="s">
        <v>91</v>
      </c>
      <c r="P77" s="53"/>
      <c r="Q77" s="53"/>
      <c r="R77" s="53"/>
    </row>
    <row r="78" spans="13:18">
      <c r="M78" s="5" t="s">
        <v>191</v>
      </c>
      <c r="N78" s="5" t="s">
        <v>109</v>
      </c>
      <c r="O78" s="5" t="s">
        <v>192</v>
      </c>
      <c r="P78" s="53"/>
      <c r="Q78" s="53"/>
      <c r="R78" s="53"/>
    </row>
    <row r="79" spans="13:18">
      <c r="M79" s="53" t="s">
        <v>193</v>
      </c>
      <c r="N79" s="53" t="s">
        <v>32</v>
      </c>
      <c r="O79" s="53" t="s">
        <v>41</v>
      </c>
    </row>
    <row r="80" spans="13:18">
      <c r="M80" s="5" t="s">
        <v>194</v>
      </c>
      <c r="N80" s="5" t="s">
        <v>195</v>
      </c>
      <c r="O80" s="5" t="s">
        <v>15</v>
      </c>
      <c r="P80" s="53"/>
      <c r="Q80" s="53"/>
      <c r="R80" s="53"/>
    </row>
    <row r="81" spans="13:18">
      <c r="M81" s="5" t="s">
        <v>196</v>
      </c>
      <c r="N81" s="5" t="s">
        <v>197</v>
      </c>
      <c r="O81" s="5" t="s">
        <v>91</v>
      </c>
    </row>
    <row r="82" spans="13:18">
      <c r="M82" s="53" t="s">
        <v>198</v>
      </c>
      <c r="N82" s="53" t="s">
        <v>52</v>
      </c>
      <c r="O82" s="53" t="s">
        <v>15</v>
      </c>
    </row>
    <row r="83" spans="13:18">
      <c r="M83" s="5" t="s">
        <v>199</v>
      </c>
      <c r="N83" s="5" t="s">
        <v>200</v>
      </c>
      <c r="O83" s="5" t="s">
        <v>41</v>
      </c>
      <c r="P83" s="53"/>
      <c r="Q83" s="53"/>
      <c r="R83" s="53"/>
    </row>
    <row r="84" spans="13:18">
      <c r="M84" s="53" t="s">
        <v>201</v>
      </c>
      <c r="N84" s="53" t="s">
        <v>100</v>
      </c>
      <c r="O84" s="53" t="s">
        <v>202</v>
      </c>
    </row>
    <row r="85" spans="13:18">
      <c r="M85" s="53" t="s">
        <v>203</v>
      </c>
      <c r="N85" s="53" t="s">
        <v>81</v>
      </c>
      <c r="O85" s="53" t="s">
        <v>15</v>
      </c>
      <c r="P85" s="53"/>
      <c r="Q85" s="53"/>
      <c r="R85" s="53"/>
    </row>
    <row r="86" spans="13:18">
      <c r="M86" s="53" t="s">
        <v>204</v>
      </c>
      <c r="N86" s="53" t="s">
        <v>111</v>
      </c>
      <c r="O86" s="53" t="s">
        <v>53</v>
      </c>
      <c r="P86" s="53"/>
      <c r="Q86" s="53"/>
      <c r="R86" s="53"/>
    </row>
    <row r="87" spans="13:18">
      <c r="M87" s="5" t="s">
        <v>115</v>
      </c>
      <c r="N87" s="5" t="s">
        <v>205</v>
      </c>
      <c r="O87" s="5" t="s">
        <v>206</v>
      </c>
      <c r="P87" s="53"/>
      <c r="Q87" s="53"/>
      <c r="R87" s="53"/>
    </row>
    <row r="88" spans="13:18">
      <c r="M88" s="5" t="s">
        <v>115</v>
      </c>
      <c r="N88" s="5" t="s">
        <v>116</v>
      </c>
      <c r="O88" s="5" t="s">
        <v>53</v>
      </c>
    </row>
  </sheetData>
  <dataConsolidate/>
  <mergeCells count="10">
    <mergeCell ref="N1:P3"/>
    <mergeCell ref="J1:K3"/>
    <mergeCell ref="E1:I3"/>
    <mergeCell ref="A1:D3"/>
    <mergeCell ref="E4:E5"/>
    <mergeCell ref="K4:K5"/>
    <mergeCell ref="A4:A5"/>
    <mergeCell ref="B4:B5"/>
    <mergeCell ref="C4:C5"/>
    <mergeCell ref="D4:D5"/>
  </mergeCells>
  <phoneticPr fontId="0" type="noConversion"/>
  <conditionalFormatting sqref="B6:B56">
    <cfRule type="cellIs" dxfId="6" priority="2" stopIfTrue="1" operator="equal">
      <formula>"R"</formula>
    </cfRule>
  </conditionalFormatting>
  <conditionalFormatting sqref="F6:I56">
    <cfRule type="cellIs" dxfId="5" priority="1" stopIfTrue="1" operator="equal">
      <formula>0</formula>
    </cfRule>
  </conditionalFormatting>
  <printOptions horizontalCentered="1" verticalCentered="1"/>
  <pageMargins left="0.32" right="0.19685039370078741" top="0.31496062992125984" bottom="0.51181102362204722" header="0.15748031496062992" footer="0.39370078740157483"/>
  <pageSetup paperSize="9" scale="95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O54"/>
  <sheetViews>
    <sheetView topLeftCell="A3" workbookViewId="0">
      <pane ySplit="585" topLeftCell="A13" activePane="bottomLeft"/>
      <selection activeCell="L3" sqref="L1:N65536"/>
      <selection pane="bottomLeft" activeCell="P31" sqref="P31"/>
    </sheetView>
  </sheetViews>
  <sheetFormatPr defaultRowHeight="12.75"/>
  <cols>
    <col min="1" max="1" width="5.28515625" style="4" customWidth="1"/>
    <col min="2" max="2" width="18.28515625" style="5" customWidth="1"/>
    <col min="3" max="3" width="14.140625" style="5" customWidth="1"/>
    <col min="4" max="4" width="6.85546875" style="5" customWidth="1"/>
    <col min="5" max="5" width="4.140625" style="5" customWidth="1"/>
    <col min="6" max="6" width="5.7109375" style="5" customWidth="1"/>
    <col min="7" max="7" width="5" style="5" customWidth="1"/>
    <col min="8" max="8" width="6" style="5" customWidth="1"/>
    <col min="9" max="9" width="5.28515625" style="5" customWidth="1"/>
    <col min="10" max="10" width="5" style="5" customWidth="1"/>
    <col min="11" max="11" width="4.140625" style="5" customWidth="1"/>
    <col min="12" max="12" width="5.42578125" style="5" customWidth="1"/>
    <col min="13" max="13" width="8.28515625" style="5" customWidth="1"/>
    <col min="14" max="14" width="11.5703125" style="5" customWidth="1"/>
    <col min="15" max="15" width="9.140625" style="5"/>
    <col min="16" max="16" width="11.42578125" style="5" bestFit="1" customWidth="1"/>
    <col min="17" max="16384" width="9.140625" style="5"/>
  </cols>
  <sheetData>
    <row r="1" spans="1:15" ht="15.75">
      <c r="B1" s="170" t="s">
        <v>207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O1" s="89"/>
    </row>
    <row r="2" spans="1:15" ht="13.5" thickBot="1">
      <c r="B2" s="5" t="s">
        <v>208</v>
      </c>
      <c r="N2" s="5">
        <f>COUNTIF(N4:N54,"=0")</f>
        <v>14</v>
      </c>
    </row>
    <row r="3" spans="1:15" ht="16.5" thickBot="1">
      <c r="B3" s="6"/>
      <c r="C3" s="6"/>
      <c r="D3" s="7" t="s">
        <v>209</v>
      </c>
      <c r="E3" s="8" t="s">
        <v>210</v>
      </c>
      <c r="F3" s="10">
        <v>1</v>
      </c>
      <c r="G3" s="8">
        <v>2</v>
      </c>
      <c r="H3" s="74">
        <v>3</v>
      </c>
      <c r="I3" s="73">
        <v>4</v>
      </c>
      <c r="J3" s="10">
        <v>5</v>
      </c>
      <c r="K3" s="8">
        <v>6</v>
      </c>
      <c r="L3" s="11" t="s">
        <v>211</v>
      </c>
      <c r="M3" s="12" t="s">
        <v>212</v>
      </c>
      <c r="N3" s="12" t="s">
        <v>213</v>
      </c>
    </row>
    <row r="4" spans="1:15" ht="15.75">
      <c r="A4" s="13" t="str">
        <f>Prezentace!B6</f>
        <v>P</v>
      </c>
      <c r="B4" s="14" t="str">
        <f>Prezentace!C6</f>
        <v>Nikodým</v>
      </c>
      <c r="C4" s="91" t="str">
        <f>Prezentace!D6</f>
        <v>David</v>
      </c>
      <c r="D4" s="116">
        <v>180</v>
      </c>
      <c r="E4" s="93">
        <v>150</v>
      </c>
      <c r="F4" s="94">
        <v>10</v>
      </c>
      <c r="G4" s="95">
        <v>10</v>
      </c>
      <c r="H4" s="96">
        <v>8</v>
      </c>
      <c r="I4" s="93">
        <v>10</v>
      </c>
      <c r="J4" s="94">
        <v>10</v>
      </c>
      <c r="K4" s="95">
        <v>9</v>
      </c>
      <c r="L4" s="97"/>
      <c r="M4" s="98">
        <v>42.19</v>
      </c>
      <c r="N4" s="21">
        <f t="shared" ref="N4:N35" si="0">(SUM(D4:L4))-M4</f>
        <v>344.81</v>
      </c>
    </row>
    <row r="5" spans="1:15" ht="15.75">
      <c r="A5" s="22" t="str">
        <f>Prezentace!B7</f>
        <v>P</v>
      </c>
      <c r="B5" s="23" t="str">
        <f>Prezentace!C7</f>
        <v>Herceg</v>
      </c>
      <c r="C5" s="92" t="str">
        <f>Prezentace!D7</f>
        <v>Bohumil</v>
      </c>
      <c r="D5" s="99">
        <v>180</v>
      </c>
      <c r="E5" s="100">
        <v>67</v>
      </c>
      <c r="F5" s="101">
        <v>6</v>
      </c>
      <c r="G5" s="102">
        <v>8</v>
      </c>
      <c r="H5" s="103">
        <v>8</v>
      </c>
      <c r="I5" s="100">
        <v>10</v>
      </c>
      <c r="J5" s="101">
        <v>10</v>
      </c>
      <c r="K5" s="102">
        <v>10</v>
      </c>
      <c r="L5" s="99"/>
      <c r="M5" s="104">
        <v>66.11</v>
      </c>
      <c r="N5" s="30">
        <f t="shared" si="0"/>
        <v>232.89</v>
      </c>
      <c r="O5" s="66"/>
    </row>
    <row r="6" spans="1:15" ht="15.75">
      <c r="A6" s="22" t="str">
        <f>Prezentace!B8</f>
        <v>P</v>
      </c>
      <c r="B6" s="23" t="str">
        <f>Prezentace!C8</f>
        <v xml:space="preserve">Koch  st. </v>
      </c>
      <c r="C6" s="92" t="str">
        <f>Prezentace!D8</f>
        <v>Miroslav</v>
      </c>
      <c r="D6" s="99">
        <v>180</v>
      </c>
      <c r="E6" s="100">
        <v>150</v>
      </c>
      <c r="F6" s="101">
        <v>7</v>
      </c>
      <c r="G6" s="102">
        <v>8</v>
      </c>
      <c r="H6" s="103">
        <v>9</v>
      </c>
      <c r="I6" s="100">
        <v>11</v>
      </c>
      <c r="J6" s="101">
        <v>10</v>
      </c>
      <c r="K6" s="102">
        <v>10</v>
      </c>
      <c r="L6" s="99"/>
      <c r="M6" s="104">
        <v>77.89</v>
      </c>
      <c r="N6" s="30">
        <f t="shared" si="0"/>
        <v>307.11</v>
      </c>
    </row>
    <row r="7" spans="1:15" ht="15.75">
      <c r="A7" s="22" t="str">
        <f>Prezentace!B9</f>
        <v>P</v>
      </c>
      <c r="B7" s="23" t="str">
        <f>Prezentace!C9</f>
        <v>Krejča</v>
      </c>
      <c r="C7" s="92" t="str">
        <f>Prezentace!D9</f>
        <v>Vladimír</v>
      </c>
      <c r="D7" s="99">
        <v>180</v>
      </c>
      <c r="E7" s="100">
        <v>25</v>
      </c>
      <c r="F7" s="101">
        <v>11</v>
      </c>
      <c r="G7" s="102">
        <v>9</v>
      </c>
      <c r="H7" s="103">
        <v>9</v>
      </c>
      <c r="I7" s="100"/>
      <c r="J7" s="101"/>
      <c r="K7" s="102"/>
      <c r="L7" s="99"/>
      <c r="M7" s="104">
        <v>62.88</v>
      </c>
      <c r="N7" s="30">
        <f t="shared" si="0"/>
        <v>171.12</v>
      </c>
    </row>
    <row r="8" spans="1:15" ht="15.75">
      <c r="A8" s="22" t="str">
        <f>Prezentace!B10</f>
        <v>P</v>
      </c>
      <c r="B8" s="23" t="str">
        <f>Prezentace!C10</f>
        <v xml:space="preserve">Adensam </v>
      </c>
      <c r="C8" s="92" t="str">
        <f>Prezentace!D10</f>
        <v>Martin</v>
      </c>
      <c r="D8" s="99">
        <v>180</v>
      </c>
      <c r="E8" s="100">
        <v>136</v>
      </c>
      <c r="F8" s="101">
        <v>7</v>
      </c>
      <c r="G8" s="102">
        <v>8</v>
      </c>
      <c r="H8" s="103">
        <v>10</v>
      </c>
      <c r="I8" s="100">
        <v>10</v>
      </c>
      <c r="J8" s="101"/>
      <c r="K8" s="102"/>
      <c r="L8" s="99"/>
      <c r="M8" s="104">
        <v>84.61</v>
      </c>
      <c r="N8" s="30">
        <f t="shared" si="0"/>
        <v>266.39</v>
      </c>
    </row>
    <row r="9" spans="1:15" ht="15.75">
      <c r="A9" s="22" t="str">
        <f>Prezentace!B11</f>
        <v>P</v>
      </c>
      <c r="B9" s="23" t="str">
        <f>Prezentace!C11</f>
        <v>Bína</v>
      </c>
      <c r="C9" s="92" t="str">
        <f>Prezentace!D11</f>
        <v>Jiří</v>
      </c>
      <c r="D9" s="99">
        <v>180</v>
      </c>
      <c r="E9" s="100">
        <v>55</v>
      </c>
      <c r="F9" s="101">
        <v>9</v>
      </c>
      <c r="G9" s="102">
        <v>8</v>
      </c>
      <c r="H9" s="103">
        <v>8</v>
      </c>
      <c r="I9" s="100">
        <v>10</v>
      </c>
      <c r="J9" s="101"/>
      <c r="K9" s="102"/>
      <c r="L9" s="99"/>
      <c r="M9" s="104">
        <v>74.08</v>
      </c>
      <c r="N9" s="30">
        <f t="shared" si="0"/>
        <v>195.92000000000002</v>
      </c>
    </row>
    <row r="10" spans="1:15" ht="15.75">
      <c r="A10" s="22" t="str">
        <f>Prezentace!B12</f>
        <v>P</v>
      </c>
      <c r="B10" s="23" t="str">
        <f>Prezentace!C12</f>
        <v>Novotný</v>
      </c>
      <c r="C10" s="92" t="str">
        <f>Prezentace!D12</f>
        <v>Jaroslav</v>
      </c>
      <c r="D10" s="99">
        <v>180</v>
      </c>
      <c r="E10" s="100">
        <v>150</v>
      </c>
      <c r="F10" s="101">
        <v>9</v>
      </c>
      <c r="G10" s="102">
        <v>8</v>
      </c>
      <c r="H10" s="103">
        <v>8</v>
      </c>
      <c r="I10" s="100">
        <v>10</v>
      </c>
      <c r="J10" s="101">
        <v>10</v>
      </c>
      <c r="K10" s="102">
        <v>9</v>
      </c>
      <c r="L10" s="99"/>
      <c r="M10" s="104">
        <v>56.68</v>
      </c>
      <c r="N10" s="30">
        <f t="shared" si="0"/>
        <v>327.32</v>
      </c>
    </row>
    <row r="11" spans="1:15" ht="15.75">
      <c r="A11" s="22" t="str">
        <f>Prezentace!B13</f>
        <v>P</v>
      </c>
      <c r="B11" s="23" t="str">
        <f>Prezentace!C13</f>
        <v>Bouda</v>
      </c>
      <c r="C11" s="92" t="str">
        <f>Prezentace!D13</f>
        <v>Lukáš</v>
      </c>
      <c r="D11" s="99">
        <v>180</v>
      </c>
      <c r="E11" s="100">
        <v>139</v>
      </c>
      <c r="F11" s="101">
        <v>9</v>
      </c>
      <c r="G11" s="102">
        <v>11</v>
      </c>
      <c r="H11" s="103">
        <v>8</v>
      </c>
      <c r="I11" s="100"/>
      <c r="J11" s="101"/>
      <c r="K11" s="102"/>
      <c r="L11" s="99"/>
      <c r="M11" s="104">
        <v>54.55</v>
      </c>
      <c r="N11" s="30">
        <f t="shared" si="0"/>
        <v>292.45</v>
      </c>
    </row>
    <row r="12" spans="1:15" ht="15.75">
      <c r="A12" s="22" t="str">
        <f>Prezentace!B14</f>
        <v>P</v>
      </c>
      <c r="B12" s="23" t="str">
        <f>Prezentace!C14</f>
        <v>Jírů</v>
      </c>
      <c r="C12" s="92" t="str">
        <f>Prezentace!D14</f>
        <v>Václav</v>
      </c>
      <c r="D12" s="99">
        <v>180</v>
      </c>
      <c r="E12" s="100">
        <v>55</v>
      </c>
      <c r="F12" s="101">
        <v>8</v>
      </c>
      <c r="G12" s="102">
        <v>8</v>
      </c>
      <c r="H12" s="103">
        <v>10</v>
      </c>
      <c r="I12" s="100">
        <v>8</v>
      </c>
      <c r="J12" s="101"/>
      <c r="K12" s="102"/>
      <c r="L12" s="99"/>
      <c r="M12" s="104">
        <v>74.28</v>
      </c>
      <c r="N12" s="30">
        <f t="shared" si="0"/>
        <v>194.72</v>
      </c>
    </row>
    <row r="13" spans="1:15" ht="15.75">
      <c r="A13" s="22" t="str">
        <f>Prezentace!B15</f>
        <v>P</v>
      </c>
      <c r="B13" s="23" t="str">
        <f>Prezentace!C15</f>
        <v xml:space="preserve">Jíša   </v>
      </c>
      <c r="C13" s="92" t="str">
        <f>Prezentace!D15</f>
        <v>Miroslav</v>
      </c>
      <c r="D13" s="99">
        <v>180</v>
      </c>
      <c r="E13" s="100">
        <v>112</v>
      </c>
      <c r="F13" s="101">
        <v>8</v>
      </c>
      <c r="G13" s="102">
        <v>10</v>
      </c>
      <c r="H13" s="103">
        <v>10</v>
      </c>
      <c r="I13" s="100">
        <v>11</v>
      </c>
      <c r="J13" s="101"/>
      <c r="K13" s="102"/>
      <c r="L13" s="99"/>
      <c r="M13" s="104">
        <v>80.94</v>
      </c>
      <c r="N13" s="30">
        <f t="shared" si="0"/>
        <v>250.06</v>
      </c>
    </row>
    <row r="14" spans="1:15" ht="15.75">
      <c r="A14" s="22" t="str">
        <f>Prezentace!B16</f>
        <v>P</v>
      </c>
      <c r="B14" s="23" t="str">
        <f>Prezentace!C16</f>
        <v>Smejkal</v>
      </c>
      <c r="C14" s="92" t="str">
        <f>Prezentace!D16</f>
        <v>Martin</v>
      </c>
      <c r="D14" s="99">
        <v>170</v>
      </c>
      <c r="E14" s="100">
        <v>114</v>
      </c>
      <c r="F14" s="101">
        <v>10</v>
      </c>
      <c r="G14" s="102">
        <v>10</v>
      </c>
      <c r="H14" s="103">
        <v>10</v>
      </c>
      <c r="I14" s="100"/>
      <c r="J14" s="101"/>
      <c r="K14" s="102"/>
      <c r="L14" s="99"/>
      <c r="M14" s="104">
        <v>58.22</v>
      </c>
      <c r="N14" s="30">
        <f t="shared" si="0"/>
        <v>255.78</v>
      </c>
    </row>
    <row r="15" spans="1:15" ht="15.75">
      <c r="A15" s="22" t="str">
        <f>Prezentace!B17</f>
        <v>P</v>
      </c>
      <c r="B15" s="23" t="str">
        <f>Prezentace!C17</f>
        <v xml:space="preserve">Jelínek </v>
      </c>
      <c r="C15" s="92" t="str">
        <f>Prezentace!D17</f>
        <v>Antonín</v>
      </c>
      <c r="D15" s="99">
        <v>180</v>
      </c>
      <c r="E15" s="105">
        <v>98</v>
      </c>
      <c r="F15" s="106">
        <v>10</v>
      </c>
      <c r="G15" s="107">
        <v>9</v>
      </c>
      <c r="H15" s="108">
        <v>9</v>
      </c>
      <c r="I15" s="105">
        <v>10</v>
      </c>
      <c r="J15" s="106"/>
      <c r="K15" s="107"/>
      <c r="L15" s="109"/>
      <c r="M15" s="104">
        <v>52.95</v>
      </c>
      <c r="N15" s="30">
        <f t="shared" si="0"/>
        <v>263.05</v>
      </c>
    </row>
    <row r="16" spans="1:15" ht="15.75">
      <c r="A16" s="22" t="str">
        <f>Prezentace!B18</f>
        <v>P</v>
      </c>
      <c r="B16" s="23" t="str">
        <f>Prezentace!C18</f>
        <v xml:space="preserve">Janovský </v>
      </c>
      <c r="C16" s="92" t="str">
        <f>Prezentace!D18</f>
        <v>Mojmír</v>
      </c>
      <c r="D16" s="99">
        <v>180</v>
      </c>
      <c r="E16" s="100">
        <v>35</v>
      </c>
      <c r="F16" s="101">
        <v>10</v>
      </c>
      <c r="G16" s="102">
        <v>9</v>
      </c>
      <c r="H16" s="103"/>
      <c r="I16" s="100"/>
      <c r="J16" s="101"/>
      <c r="K16" s="102"/>
      <c r="L16" s="99"/>
      <c r="M16" s="104">
        <v>94.33</v>
      </c>
      <c r="N16" s="30">
        <f t="shared" si="0"/>
        <v>139.67000000000002</v>
      </c>
    </row>
    <row r="17" spans="1:14" ht="15.75">
      <c r="A17" s="22" t="str">
        <f>Prezentace!B19</f>
        <v>P</v>
      </c>
      <c r="B17" s="23" t="str">
        <f>Prezentace!C19</f>
        <v>Vozdecký</v>
      </c>
      <c r="C17" s="92" t="str">
        <f>Prezentace!D19</f>
        <v>Václav</v>
      </c>
      <c r="D17" s="99">
        <v>180</v>
      </c>
      <c r="E17" s="100">
        <v>6</v>
      </c>
      <c r="F17" s="101">
        <v>7</v>
      </c>
      <c r="G17" s="102">
        <v>8</v>
      </c>
      <c r="H17" s="103">
        <v>9</v>
      </c>
      <c r="I17" s="100"/>
      <c r="J17" s="101"/>
      <c r="K17" s="102"/>
      <c r="L17" s="99"/>
      <c r="M17" s="104">
        <v>119.5</v>
      </c>
      <c r="N17" s="30">
        <f t="shared" si="0"/>
        <v>90.5</v>
      </c>
    </row>
    <row r="18" spans="1:14" ht="15.75">
      <c r="A18" s="22" t="str">
        <f>Prezentace!B20</f>
        <v>P</v>
      </c>
      <c r="B18" s="23" t="str">
        <f>Prezentace!C20</f>
        <v xml:space="preserve">Fiala  </v>
      </c>
      <c r="C18" s="92" t="str">
        <f>Prezentace!D20</f>
        <v>Miroslav</v>
      </c>
      <c r="D18" s="99">
        <v>180</v>
      </c>
      <c r="E18" s="100">
        <v>91</v>
      </c>
      <c r="F18" s="101">
        <v>7</v>
      </c>
      <c r="G18" s="102">
        <v>9</v>
      </c>
      <c r="H18" s="103">
        <v>8</v>
      </c>
      <c r="I18" s="100">
        <v>8</v>
      </c>
      <c r="J18" s="101">
        <v>9</v>
      </c>
      <c r="K18" s="102"/>
      <c r="L18" s="99"/>
      <c r="M18" s="104">
        <v>58.47</v>
      </c>
      <c r="N18" s="30">
        <f t="shared" si="0"/>
        <v>253.53</v>
      </c>
    </row>
    <row r="19" spans="1:14" ht="15.75">
      <c r="A19" s="22" t="str">
        <f>Prezentace!B21</f>
        <v>P</v>
      </c>
      <c r="B19" s="23" t="str">
        <f>Prezentace!C21</f>
        <v xml:space="preserve">Čekal </v>
      </c>
      <c r="C19" s="92" t="str">
        <f>Prezentace!D21</f>
        <v>Josef</v>
      </c>
      <c r="D19" s="99">
        <v>180</v>
      </c>
      <c r="E19" s="100">
        <v>46</v>
      </c>
      <c r="F19" s="101">
        <v>8</v>
      </c>
      <c r="G19" s="102">
        <v>8</v>
      </c>
      <c r="H19" s="103">
        <v>10</v>
      </c>
      <c r="I19" s="100">
        <v>9</v>
      </c>
      <c r="J19" s="101">
        <v>9</v>
      </c>
      <c r="K19" s="102">
        <v>10</v>
      </c>
      <c r="L19" s="99"/>
      <c r="M19" s="104">
        <v>78.08</v>
      </c>
      <c r="N19" s="30">
        <f t="shared" si="0"/>
        <v>201.92000000000002</v>
      </c>
    </row>
    <row r="20" spans="1:14" ht="15.75">
      <c r="A20" s="22" t="str">
        <f>Prezentace!B22</f>
        <v>P</v>
      </c>
      <c r="B20" s="23" t="str">
        <f>Prezentace!C22</f>
        <v xml:space="preserve">Kostříž </v>
      </c>
      <c r="C20" s="92" t="str">
        <f>Prezentace!D22</f>
        <v>Jaroslav</v>
      </c>
      <c r="D20" s="99">
        <v>180</v>
      </c>
      <c r="E20" s="100">
        <v>66</v>
      </c>
      <c r="F20" s="101">
        <v>8</v>
      </c>
      <c r="G20" s="102">
        <v>9</v>
      </c>
      <c r="H20" s="103">
        <v>8</v>
      </c>
      <c r="I20" s="100"/>
      <c r="J20" s="101"/>
      <c r="K20" s="102"/>
      <c r="L20" s="99"/>
      <c r="M20" s="104">
        <v>81.47</v>
      </c>
      <c r="N20" s="30">
        <f t="shared" si="0"/>
        <v>189.53</v>
      </c>
    </row>
    <row r="21" spans="1:14" ht="15.75">
      <c r="A21" s="22" t="str">
        <f>Prezentace!B23</f>
        <v>P</v>
      </c>
      <c r="B21" s="23" t="str">
        <f>Prezentace!C23</f>
        <v xml:space="preserve">Fuksa  </v>
      </c>
      <c r="C21" s="92" t="str">
        <f>Prezentace!D23</f>
        <v>Viktor</v>
      </c>
      <c r="D21" s="99">
        <v>180</v>
      </c>
      <c r="E21" s="100">
        <v>150</v>
      </c>
      <c r="F21" s="101">
        <v>9</v>
      </c>
      <c r="G21" s="102">
        <v>7</v>
      </c>
      <c r="H21" s="103">
        <v>9</v>
      </c>
      <c r="I21" s="100">
        <v>9</v>
      </c>
      <c r="J21" s="101">
        <v>9</v>
      </c>
      <c r="K21" s="102">
        <v>8</v>
      </c>
      <c r="L21" s="99"/>
      <c r="M21" s="104">
        <v>81.47</v>
      </c>
      <c r="N21" s="30">
        <f t="shared" si="0"/>
        <v>299.52999999999997</v>
      </c>
    </row>
    <row r="22" spans="1:14" ht="15.75">
      <c r="A22" s="22" t="str">
        <f>Prezentace!B24</f>
        <v>P</v>
      </c>
      <c r="B22" s="23" t="str">
        <f>Prezentace!C24</f>
        <v xml:space="preserve">Urbanec  </v>
      </c>
      <c r="C22" s="92" t="str">
        <f>Prezentace!D24</f>
        <v>Antonín</v>
      </c>
      <c r="D22" s="99">
        <v>180</v>
      </c>
      <c r="E22" s="100">
        <v>45</v>
      </c>
      <c r="F22" s="101">
        <v>8</v>
      </c>
      <c r="G22" s="102">
        <v>10</v>
      </c>
      <c r="H22" s="103">
        <v>9</v>
      </c>
      <c r="I22" s="100">
        <v>10</v>
      </c>
      <c r="J22" s="101">
        <v>9</v>
      </c>
      <c r="K22" s="102"/>
      <c r="L22" s="99"/>
      <c r="M22" s="104">
        <v>82.36</v>
      </c>
      <c r="N22" s="30">
        <f t="shared" si="0"/>
        <v>188.64</v>
      </c>
    </row>
    <row r="23" spans="1:14" ht="15.75">
      <c r="A23" s="22" t="str">
        <f>Prezentace!B25</f>
        <v>P</v>
      </c>
      <c r="B23" s="23" t="str">
        <f>Prezentace!C25</f>
        <v xml:space="preserve">Získal </v>
      </c>
      <c r="C23" s="92" t="str">
        <f>Prezentace!D25</f>
        <v>Karel</v>
      </c>
      <c r="D23" s="99">
        <v>180</v>
      </c>
      <c r="E23" s="100">
        <v>56</v>
      </c>
      <c r="F23" s="101">
        <v>8</v>
      </c>
      <c r="G23" s="102">
        <v>11</v>
      </c>
      <c r="H23" s="103">
        <v>8</v>
      </c>
      <c r="I23" s="100">
        <v>10</v>
      </c>
      <c r="J23" s="101">
        <v>10</v>
      </c>
      <c r="K23" s="102"/>
      <c r="L23" s="99">
        <v>-10</v>
      </c>
      <c r="M23" s="104">
        <v>63.65</v>
      </c>
      <c r="N23" s="30">
        <f t="shared" si="0"/>
        <v>209.35</v>
      </c>
    </row>
    <row r="24" spans="1:14" ht="15.75">
      <c r="A24" s="22" t="str">
        <f>Prezentace!B26</f>
        <v>P</v>
      </c>
      <c r="B24" s="23" t="str">
        <f>Prezentace!C26</f>
        <v xml:space="preserve">VejslíK </v>
      </c>
      <c r="C24" s="92" t="str">
        <f>Prezentace!D26</f>
        <v>Vladimír</v>
      </c>
      <c r="D24" s="99">
        <v>180</v>
      </c>
      <c r="E24" s="100">
        <v>78</v>
      </c>
      <c r="F24" s="101">
        <v>8</v>
      </c>
      <c r="G24" s="102">
        <v>9</v>
      </c>
      <c r="H24" s="103">
        <v>9</v>
      </c>
      <c r="I24" s="100">
        <v>10</v>
      </c>
      <c r="J24" s="101">
        <v>10</v>
      </c>
      <c r="K24" s="102">
        <v>9</v>
      </c>
      <c r="L24" s="99">
        <v>-20</v>
      </c>
      <c r="M24" s="104">
        <v>48.04</v>
      </c>
      <c r="N24" s="30">
        <f t="shared" si="0"/>
        <v>244.96</v>
      </c>
    </row>
    <row r="25" spans="1:14" ht="15.75">
      <c r="A25" s="22" t="str">
        <f>Prezentace!B27</f>
        <v>P</v>
      </c>
      <c r="B25" s="23" t="str">
        <f>Prezentace!C27</f>
        <v>Mareš</v>
      </c>
      <c r="C25" s="92" t="str">
        <f>Prezentace!D27</f>
        <v>Rostislav</v>
      </c>
      <c r="D25" s="99">
        <v>180</v>
      </c>
      <c r="E25" s="100">
        <v>35</v>
      </c>
      <c r="F25" s="101">
        <v>8</v>
      </c>
      <c r="G25" s="102">
        <v>8</v>
      </c>
      <c r="H25" s="103">
        <v>10</v>
      </c>
      <c r="I25" s="100">
        <v>10</v>
      </c>
      <c r="J25" s="101">
        <v>9</v>
      </c>
      <c r="K25" s="102">
        <v>9</v>
      </c>
      <c r="L25" s="99"/>
      <c r="M25" s="104">
        <v>92.03</v>
      </c>
      <c r="N25" s="30">
        <f t="shared" si="0"/>
        <v>176.97</v>
      </c>
    </row>
    <row r="26" spans="1:14" ht="15.75">
      <c r="A26" s="22" t="str">
        <f>Prezentace!B28</f>
        <v>P</v>
      </c>
      <c r="B26" s="23" t="str">
        <f>Prezentace!C28</f>
        <v>Koch   ml.</v>
      </c>
      <c r="C26" s="92" t="str">
        <f>Prezentace!D28</f>
        <v>Miroslav</v>
      </c>
      <c r="D26" s="99">
        <v>180</v>
      </c>
      <c r="E26" s="100">
        <v>77</v>
      </c>
      <c r="F26" s="101">
        <v>7</v>
      </c>
      <c r="G26" s="102">
        <v>8</v>
      </c>
      <c r="H26" s="103">
        <v>11</v>
      </c>
      <c r="I26" s="100">
        <v>10</v>
      </c>
      <c r="J26" s="101">
        <v>10</v>
      </c>
      <c r="K26" s="102"/>
      <c r="L26" s="99"/>
      <c r="M26" s="104">
        <v>101</v>
      </c>
      <c r="N26" s="30">
        <f t="shared" si="0"/>
        <v>202</v>
      </c>
    </row>
    <row r="27" spans="1:14" ht="15.75">
      <c r="A27" s="22" t="str">
        <f>Prezentace!B29</f>
        <v>P</v>
      </c>
      <c r="B27" s="23" t="str">
        <f>Prezentace!C29</f>
        <v xml:space="preserve">Sluka </v>
      </c>
      <c r="C27" s="92" t="str">
        <f>Prezentace!D29</f>
        <v>Jiří</v>
      </c>
      <c r="D27" s="99">
        <v>180</v>
      </c>
      <c r="E27" s="100">
        <v>125</v>
      </c>
      <c r="F27" s="101">
        <v>8</v>
      </c>
      <c r="G27" s="102">
        <v>8</v>
      </c>
      <c r="H27" s="103">
        <v>9</v>
      </c>
      <c r="I27" s="100">
        <v>11</v>
      </c>
      <c r="J27" s="101">
        <v>10</v>
      </c>
      <c r="K27" s="102">
        <v>10</v>
      </c>
      <c r="L27" s="99"/>
      <c r="M27" s="104">
        <v>66.97</v>
      </c>
      <c r="N27" s="30">
        <f t="shared" si="0"/>
        <v>294.02999999999997</v>
      </c>
    </row>
    <row r="28" spans="1:14" ht="15.75">
      <c r="A28" s="22" t="str">
        <f>Prezentace!B30</f>
        <v>P</v>
      </c>
      <c r="B28" s="23" t="str">
        <f>Prezentace!C30</f>
        <v xml:space="preserve">Gažák </v>
      </c>
      <c r="C28" s="92" t="str">
        <f>Prezentace!D30</f>
        <v>Karel</v>
      </c>
      <c r="D28" s="99">
        <v>180</v>
      </c>
      <c r="E28" s="100">
        <v>44</v>
      </c>
      <c r="F28" s="101">
        <v>7</v>
      </c>
      <c r="G28" s="102">
        <v>9</v>
      </c>
      <c r="H28" s="103">
        <v>9</v>
      </c>
      <c r="I28" s="100">
        <v>9</v>
      </c>
      <c r="J28" s="101">
        <v>10</v>
      </c>
      <c r="K28" s="102">
        <v>0</v>
      </c>
      <c r="L28" s="99"/>
      <c r="M28" s="104">
        <v>56.13</v>
      </c>
      <c r="N28" s="30">
        <f t="shared" si="0"/>
        <v>211.87</v>
      </c>
    </row>
    <row r="29" spans="1:14" ht="15.75">
      <c r="A29" s="22" t="str">
        <f>Prezentace!B31</f>
        <v>P</v>
      </c>
      <c r="B29" s="23" t="str">
        <f>Prezentace!C31</f>
        <v xml:space="preserve">Žemlička </v>
      </c>
      <c r="C29" s="92" t="str">
        <f>Prezentace!D31</f>
        <v>Ladislav</v>
      </c>
      <c r="D29" s="99">
        <v>180</v>
      </c>
      <c r="E29" s="100">
        <v>89</v>
      </c>
      <c r="F29" s="101">
        <v>9</v>
      </c>
      <c r="G29" s="102">
        <v>10</v>
      </c>
      <c r="H29" s="103">
        <v>11</v>
      </c>
      <c r="I29" s="100">
        <v>8</v>
      </c>
      <c r="J29" s="101">
        <v>9</v>
      </c>
      <c r="K29" s="102"/>
      <c r="L29" s="99"/>
      <c r="M29" s="104">
        <v>67.58</v>
      </c>
      <c r="N29" s="30">
        <f t="shared" si="0"/>
        <v>248.42000000000002</v>
      </c>
    </row>
    <row r="30" spans="1:14" ht="15.75">
      <c r="A30" s="22" t="str">
        <f>Prezentace!B32</f>
        <v>P</v>
      </c>
      <c r="B30" s="23" t="str">
        <f>Prezentace!C32</f>
        <v>Žemličková</v>
      </c>
      <c r="C30" s="92" t="str">
        <f>Prezentace!D32</f>
        <v>Marie</v>
      </c>
      <c r="D30" s="99">
        <v>180</v>
      </c>
      <c r="E30" s="100">
        <v>73</v>
      </c>
      <c r="F30" s="101">
        <v>8</v>
      </c>
      <c r="G30" s="102">
        <v>7</v>
      </c>
      <c r="H30" s="103">
        <v>10</v>
      </c>
      <c r="I30" s="100">
        <v>8</v>
      </c>
      <c r="J30" s="101">
        <v>10</v>
      </c>
      <c r="K30" s="102"/>
      <c r="L30" s="99"/>
      <c r="M30" s="104">
        <v>109.9</v>
      </c>
      <c r="N30" s="30">
        <f t="shared" si="0"/>
        <v>186.1</v>
      </c>
    </row>
    <row r="31" spans="1:14" ht="15.75">
      <c r="A31" s="22" t="str">
        <f>Prezentace!B33</f>
        <v>P</v>
      </c>
      <c r="B31" s="23" t="str">
        <f>Prezentace!C33</f>
        <v xml:space="preserve">Píša </v>
      </c>
      <c r="C31" s="92" t="str">
        <f>Prezentace!D33</f>
        <v>Ladislav</v>
      </c>
      <c r="D31" s="99">
        <v>160</v>
      </c>
      <c r="E31" s="100">
        <v>88</v>
      </c>
      <c r="F31" s="101">
        <v>8</v>
      </c>
      <c r="G31" s="102">
        <v>9</v>
      </c>
      <c r="H31" s="103"/>
      <c r="I31" s="100"/>
      <c r="J31" s="101"/>
      <c r="K31" s="102"/>
      <c r="L31" s="99"/>
      <c r="M31" s="104">
        <v>82.05</v>
      </c>
      <c r="N31" s="30">
        <f t="shared" si="0"/>
        <v>182.95</v>
      </c>
    </row>
    <row r="32" spans="1:14" ht="15.75">
      <c r="A32" s="22" t="str">
        <f>Prezentace!B34</f>
        <v>R</v>
      </c>
      <c r="B32" s="23" t="str">
        <f>Prezentace!C34</f>
        <v xml:space="preserve">Adensam </v>
      </c>
      <c r="C32" s="92" t="str">
        <f>Prezentace!D34</f>
        <v>Martin</v>
      </c>
      <c r="D32" s="99">
        <v>170</v>
      </c>
      <c r="E32" s="100">
        <v>99</v>
      </c>
      <c r="F32" s="101">
        <v>10</v>
      </c>
      <c r="G32" s="102">
        <v>10</v>
      </c>
      <c r="H32" s="103">
        <v>10</v>
      </c>
      <c r="I32" s="100">
        <v>10</v>
      </c>
      <c r="J32" s="101"/>
      <c r="K32" s="102"/>
      <c r="L32" s="99"/>
      <c r="M32" s="104">
        <v>104.7</v>
      </c>
      <c r="N32" s="30">
        <f t="shared" si="0"/>
        <v>204.3</v>
      </c>
    </row>
    <row r="33" spans="1:14" ht="15.75">
      <c r="A33" s="22" t="str">
        <f>Prezentace!B35</f>
        <v>R</v>
      </c>
      <c r="B33" s="23" t="str">
        <f>Prezentace!C35</f>
        <v>Bína</v>
      </c>
      <c r="C33" s="92" t="str">
        <f>Prezentace!D35</f>
        <v>Jiří</v>
      </c>
      <c r="D33" s="99">
        <v>180</v>
      </c>
      <c r="E33" s="100">
        <v>150</v>
      </c>
      <c r="F33" s="101">
        <v>9</v>
      </c>
      <c r="G33" s="102">
        <v>10</v>
      </c>
      <c r="H33" s="103">
        <v>10</v>
      </c>
      <c r="I33" s="100"/>
      <c r="J33" s="101"/>
      <c r="K33" s="102"/>
      <c r="L33" s="99"/>
      <c r="M33" s="104">
        <v>108.1</v>
      </c>
      <c r="N33" s="30">
        <f t="shared" si="0"/>
        <v>250.9</v>
      </c>
    </row>
    <row r="34" spans="1:14" ht="15.75">
      <c r="A34" s="22" t="str">
        <f>Prezentace!B36</f>
        <v>R</v>
      </c>
      <c r="B34" s="23" t="str">
        <f>Prezentace!C36</f>
        <v>Novotný</v>
      </c>
      <c r="C34" s="92" t="str">
        <f>Prezentace!D36</f>
        <v>Jaroslav</v>
      </c>
      <c r="D34" s="99">
        <v>180</v>
      </c>
      <c r="E34" s="100">
        <v>150</v>
      </c>
      <c r="F34" s="101">
        <v>8</v>
      </c>
      <c r="G34" s="102">
        <v>7</v>
      </c>
      <c r="H34" s="103">
        <v>10</v>
      </c>
      <c r="I34" s="100">
        <v>8</v>
      </c>
      <c r="J34" s="101">
        <v>8</v>
      </c>
      <c r="K34" s="102">
        <v>10</v>
      </c>
      <c r="L34" s="99"/>
      <c r="M34" s="104">
        <v>93.04</v>
      </c>
      <c r="N34" s="30">
        <f t="shared" si="0"/>
        <v>287.95999999999998</v>
      </c>
    </row>
    <row r="35" spans="1:14" ht="15.75">
      <c r="A35" s="22" t="str">
        <f>Prezentace!B37</f>
        <v>R</v>
      </c>
      <c r="B35" s="23" t="str">
        <f>Prezentace!C37</f>
        <v xml:space="preserve">Jíša   </v>
      </c>
      <c r="C35" s="92" t="str">
        <f>Prezentace!D37</f>
        <v>Miroslav</v>
      </c>
      <c r="D35" s="99">
        <v>180</v>
      </c>
      <c r="E35" s="100">
        <v>136</v>
      </c>
      <c r="F35" s="101">
        <v>8</v>
      </c>
      <c r="G35" s="102">
        <v>6</v>
      </c>
      <c r="H35" s="103">
        <v>10</v>
      </c>
      <c r="I35" s="100">
        <v>10</v>
      </c>
      <c r="J35" s="101">
        <v>9</v>
      </c>
      <c r="K35" s="102">
        <v>9</v>
      </c>
      <c r="L35" s="99"/>
      <c r="M35" s="104">
        <v>187.02</v>
      </c>
      <c r="N35" s="30">
        <f t="shared" si="0"/>
        <v>180.98</v>
      </c>
    </row>
    <row r="36" spans="1:14" ht="15.75">
      <c r="A36" s="22" t="str">
        <f>Prezentace!B38</f>
        <v>R</v>
      </c>
      <c r="B36" s="23" t="str">
        <f>Prezentace!C38</f>
        <v>Smejkal</v>
      </c>
      <c r="C36" s="92" t="str">
        <f>Prezentace!D38</f>
        <v>Martin</v>
      </c>
      <c r="D36" s="99">
        <v>180</v>
      </c>
      <c r="E36" s="100">
        <v>113</v>
      </c>
      <c r="F36" s="101">
        <v>8</v>
      </c>
      <c r="G36" s="102">
        <v>8</v>
      </c>
      <c r="H36" s="103">
        <v>10</v>
      </c>
      <c r="I36" s="100">
        <v>9</v>
      </c>
      <c r="J36" s="101">
        <v>9</v>
      </c>
      <c r="K36" s="102"/>
      <c r="L36" s="99"/>
      <c r="M36" s="104">
        <v>77.06</v>
      </c>
      <c r="N36" s="30">
        <f t="shared" ref="N36:N54" si="1">(SUM(D36:L36))-M36</f>
        <v>259.94</v>
      </c>
    </row>
    <row r="37" spans="1:14" ht="15.75">
      <c r="A37" s="22" t="str">
        <f>Prezentace!B39</f>
        <v>R</v>
      </c>
      <c r="B37" s="23" t="str">
        <f>Prezentace!C39</f>
        <v xml:space="preserve">Jelínek </v>
      </c>
      <c r="C37" s="92" t="str">
        <f>Prezentace!D39</f>
        <v>Antonín</v>
      </c>
      <c r="D37" s="99">
        <v>180</v>
      </c>
      <c r="E37" s="100">
        <v>150</v>
      </c>
      <c r="F37" s="101">
        <v>9</v>
      </c>
      <c r="G37" s="102">
        <v>9</v>
      </c>
      <c r="H37" s="103">
        <v>9</v>
      </c>
      <c r="I37" s="100">
        <v>9</v>
      </c>
      <c r="J37" s="101">
        <v>8</v>
      </c>
      <c r="K37" s="102"/>
      <c r="L37" s="99"/>
      <c r="M37" s="104">
        <v>85.35</v>
      </c>
      <c r="N37" s="30">
        <f t="shared" si="1"/>
        <v>288.64999999999998</v>
      </c>
    </row>
    <row r="38" spans="1:14" ht="15.75">
      <c r="A38" s="22" t="str">
        <f>Prezentace!B40</f>
        <v>P</v>
      </c>
      <c r="B38" s="23" t="str">
        <f>Prezentace!C40</f>
        <v xml:space="preserve">Jílek  </v>
      </c>
      <c r="C38" s="92" t="str">
        <f>Prezentace!D40</f>
        <v>Milan</v>
      </c>
      <c r="D38" s="99">
        <v>180</v>
      </c>
      <c r="E38" s="100">
        <v>55</v>
      </c>
      <c r="F38" s="101">
        <v>10</v>
      </c>
      <c r="G38" s="102">
        <v>9</v>
      </c>
      <c r="H38" s="103">
        <v>9</v>
      </c>
      <c r="I38" s="100">
        <v>9</v>
      </c>
      <c r="J38" s="101"/>
      <c r="K38" s="102"/>
      <c r="L38" s="99"/>
      <c r="M38" s="104">
        <v>96.71</v>
      </c>
      <c r="N38" s="30">
        <f t="shared" si="1"/>
        <v>175.29000000000002</v>
      </c>
    </row>
    <row r="39" spans="1:14" ht="15.75">
      <c r="A39" s="22" t="str">
        <f>Prezentace!B41</f>
        <v>R</v>
      </c>
      <c r="B39" s="23" t="str">
        <f>Prezentace!C41</f>
        <v>Červenka</v>
      </c>
      <c r="C39" s="92" t="str">
        <f>Prezentace!D41</f>
        <v>Pavel</v>
      </c>
      <c r="D39" s="99">
        <v>180</v>
      </c>
      <c r="E39" s="100">
        <v>150</v>
      </c>
      <c r="F39" s="101">
        <v>8</v>
      </c>
      <c r="G39" s="102">
        <v>7</v>
      </c>
      <c r="H39" s="103">
        <v>10</v>
      </c>
      <c r="I39" s="100">
        <v>11</v>
      </c>
      <c r="J39" s="101">
        <v>9</v>
      </c>
      <c r="K39" s="102"/>
      <c r="L39" s="99"/>
      <c r="M39" s="104">
        <v>138.88</v>
      </c>
      <c r="N39" s="30">
        <f t="shared" si="1"/>
        <v>236.12</v>
      </c>
    </row>
    <row r="40" spans="1:14" ht="15.75">
      <c r="A40" s="22" t="str">
        <f>Prezentace!B42</f>
        <v>P</v>
      </c>
      <c r="B40" s="23" t="str">
        <f>Prezentace!C42</f>
        <v>Červenka</v>
      </c>
      <c r="C40" s="92" t="str">
        <f>Prezentace!D42</f>
        <v>Pavel</v>
      </c>
      <c r="D40" s="99">
        <v>180</v>
      </c>
      <c r="E40" s="100">
        <v>150</v>
      </c>
      <c r="F40" s="101">
        <v>10</v>
      </c>
      <c r="G40" s="102">
        <v>9</v>
      </c>
      <c r="H40" s="103">
        <v>8</v>
      </c>
      <c r="I40" s="100">
        <v>9</v>
      </c>
      <c r="J40" s="101"/>
      <c r="K40" s="102"/>
      <c r="L40" s="99"/>
      <c r="M40" s="104">
        <v>62.95</v>
      </c>
      <c r="N40" s="30">
        <f t="shared" si="1"/>
        <v>303.05</v>
      </c>
    </row>
    <row r="41" spans="1:14" ht="15.75">
      <c r="A41" s="22" t="str">
        <f>Prezentace!B43</f>
        <v>P</v>
      </c>
      <c r="B41" s="23">
        <f>Prezentace!C43</f>
        <v>0</v>
      </c>
      <c r="C41" s="92">
        <f>Prezentace!D43</f>
        <v>0</v>
      </c>
      <c r="D41" s="99"/>
      <c r="E41" s="100"/>
      <c r="F41" s="101"/>
      <c r="G41" s="102"/>
      <c r="H41" s="103"/>
      <c r="I41" s="100"/>
      <c r="J41" s="101"/>
      <c r="K41" s="102"/>
      <c r="L41" s="99"/>
      <c r="M41" s="104"/>
      <c r="N41" s="30">
        <f t="shared" si="1"/>
        <v>0</v>
      </c>
    </row>
    <row r="42" spans="1:14" ht="15.75">
      <c r="A42" s="22" t="str">
        <f>Prezentace!B44</f>
        <v>P</v>
      </c>
      <c r="B42" s="23">
        <f>Prezentace!C44</f>
        <v>0</v>
      </c>
      <c r="C42" s="92">
        <f>Prezentace!D44</f>
        <v>0</v>
      </c>
      <c r="D42" s="99"/>
      <c r="E42" s="100"/>
      <c r="F42" s="101"/>
      <c r="G42" s="102"/>
      <c r="H42" s="103"/>
      <c r="I42" s="100"/>
      <c r="J42" s="101"/>
      <c r="K42" s="102"/>
      <c r="L42" s="99"/>
      <c r="M42" s="104"/>
      <c r="N42" s="30">
        <f t="shared" si="1"/>
        <v>0</v>
      </c>
    </row>
    <row r="43" spans="1:14" ht="15.75">
      <c r="A43" s="22" t="str">
        <f>Prezentace!B45</f>
        <v>P</v>
      </c>
      <c r="B43" s="23">
        <f>Prezentace!C45</f>
        <v>0</v>
      </c>
      <c r="C43" s="92">
        <f>Prezentace!D45</f>
        <v>0</v>
      </c>
      <c r="D43" s="99"/>
      <c r="E43" s="100"/>
      <c r="F43" s="101"/>
      <c r="G43" s="102"/>
      <c r="H43" s="103"/>
      <c r="I43" s="100"/>
      <c r="J43" s="101"/>
      <c r="K43" s="102"/>
      <c r="L43" s="99"/>
      <c r="M43" s="104"/>
      <c r="N43" s="30">
        <f t="shared" si="1"/>
        <v>0</v>
      </c>
    </row>
    <row r="44" spans="1:14" ht="15.75">
      <c r="A44" s="22" t="str">
        <f>Prezentace!B46</f>
        <v>P</v>
      </c>
      <c r="B44" s="23">
        <f>Prezentace!C46</f>
        <v>0</v>
      </c>
      <c r="C44" s="92">
        <f>Prezentace!D46</f>
        <v>0</v>
      </c>
      <c r="D44" s="99"/>
      <c r="E44" s="100"/>
      <c r="F44" s="101"/>
      <c r="G44" s="102"/>
      <c r="H44" s="103"/>
      <c r="I44" s="100"/>
      <c r="J44" s="101"/>
      <c r="K44" s="102"/>
      <c r="L44" s="99"/>
      <c r="M44" s="104"/>
      <c r="N44" s="30">
        <f t="shared" si="1"/>
        <v>0</v>
      </c>
    </row>
    <row r="45" spans="1:14" ht="15.75">
      <c r="A45" s="22" t="str">
        <f>Prezentace!B47</f>
        <v>P</v>
      </c>
      <c r="B45" s="23">
        <f>Prezentace!C47</f>
        <v>0</v>
      </c>
      <c r="C45" s="92">
        <f>Prezentace!D47</f>
        <v>0</v>
      </c>
      <c r="D45" s="99"/>
      <c r="E45" s="100"/>
      <c r="F45" s="101"/>
      <c r="G45" s="102"/>
      <c r="H45" s="103"/>
      <c r="I45" s="100"/>
      <c r="J45" s="101"/>
      <c r="K45" s="102"/>
      <c r="L45" s="99"/>
      <c r="M45" s="104"/>
      <c r="N45" s="30">
        <f t="shared" si="1"/>
        <v>0</v>
      </c>
    </row>
    <row r="46" spans="1:14" ht="15.75">
      <c r="A46" s="22" t="str">
        <f>Prezentace!B48</f>
        <v>P</v>
      </c>
      <c r="B46" s="23">
        <f>Prezentace!C48</f>
        <v>0</v>
      </c>
      <c r="C46" s="92">
        <f>Prezentace!D48</f>
        <v>0</v>
      </c>
      <c r="D46" s="99"/>
      <c r="E46" s="100"/>
      <c r="F46" s="101"/>
      <c r="G46" s="102"/>
      <c r="H46" s="103"/>
      <c r="I46" s="100"/>
      <c r="J46" s="101"/>
      <c r="K46" s="102"/>
      <c r="L46" s="99"/>
      <c r="M46" s="104"/>
      <c r="N46" s="30">
        <f t="shared" si="1"/>
        <v>0</v>
      </c>
    </row>
    <row r="47" spans="1:14" ht="15.75">
      <c r="A47" s="22" t="str">
        <f>Prezentace!B49</f>
        <v>P</v>
      </c>
      <c r="B47" s="23">
        <f>Prezentace!C49</f>
        <v>0</v>
      </c>
      <c r="C47" s="92">
        <f>Prezentace!D49</f>
        <v>0</v>
      </c>
      <c r="D47" s="99"/>
      <c r="E47" s="100"/>
      <c r="F47" s="101"/>
      <c r="G47" s="102"/>
      <c r="H47" s="103"/>
      <c r="I47" s="100"/>
      <c r="J47" s="101"/>
      <c r="K47" s="102"/>
      <c r="L47" s="99"/>
      <c r="M47" s="104"/>
      <c r="N47" s="30">
        <f t="shared" si="1"/>
        <v>0</v>
      </c>
    </row>
    <row r="48" spans="1:14" ht="15.75">
      <c r="A48" s="22" t="str">
        <f>Prezentace!B50</f>
        <v>P</v>
      </c>
      <c r="B48" s="23">
        <f>Prezentace!C50</f>
        <v>0</v>
      </c>
      <c r="C48" s="92">
        <f>Prezentace!D50</f>
        <v>0</v>
      </c>
      <c r="D48" s="99"/>
      <c r="E48" s="100"/>
      <c r="F48" s="101"/>
      <c r="G48" s="102"/>
      <c r="H48" s="103"/>
      <c r="I48" s="100"/>
      <c r="J48" s="101"/>
      <c r="K48" s="102"/>
      <c r="L48" s="99"/>
      <c r="M48" s="104"/>
      <c r="N48" s="30">
        <f t="shared" si="1"/>
        <v>0</v>
      </c>
    </row>
    <row r="49" spans="1:14" ht="15.75">
      <c r="A49" s="22" t="str">
        <f>Prezentace!B51</f>
        <v>P</v>
      </c>
      <c r="B49" s="23">
        <f>Prezentace!C51</f>
        <v>0</v>
      </c>
      <c r="C49" s="92">
        <f>Prezentace!D51</f>
        <v>0</v>
      </c>
      <c r="D49" s="99"/>
      <c r="E49" s="100"/>
      <c r="F49" s="101"/>
      <c r="G49" s="102"/>
      <c r="H49" s="103"/>
      <c r="I49" s="100"/>
      <c r="J49" s="101"/>
      <c r="K49" s="102"/>
      <c r="L49" s="99"/>
      <c r="M49" s="104"/>
      <c r="N49" s="30">
        <f t="shared" si="1"/>
        <v>0</v>
      </c>
    </row>
    <row r="50" spans="1:14" ht="15.75">
      <c r="A50" s="22" t="str">
        <f>Prezentace!B52</f>
        <v>P</v>
      </c>
      <c r="B50" s="23">
        <f>Prezentace!C52</f>
        <v>0</v>
      </c>
      <c r="C50" s="92">
        <f>Prezentace!D52</f>
        <v>0</v>
      </c>
      <c r="D50" s="99"/>
      <c r="E50" s="100"/>
      <c r="F50" s="101"/>
      <c r="G50" s="102"/>
      <c r="H50" s="103"/>
      <c r="I50" s="100"/>
      <c r="J50" s="101"/>
      <c r="K50" s="102"/>
      <c r="L50" s="99"/>
      <c r="M50" s="104"/>
      <c r="N50" s="30">
        <f t="shared" si="1"/>
        <v>0</v>
      </c>
    </row>
    <row r="51" spans="1:14" ht="15.75">
      <c r="A51" s="22" t="str">
        <f>Prezentace!B53</f>
        <v>P</v>
      </c>
      <c r="B51" s="23">
        <f>Prezentace!C53</f>
        <v>0</v>
      </c>
      <c r="C51" s="92">
        <f>Prezentace!D53</f>
        <v>0</v>
      </c>
      <c r="D51" s="99"/>
      <c r="E51" s="100"/>
      <c r="F51" s="101"/>
      <c r="G51" s="102"/>
      <c r="H51" s="103"/>
      <c r="I51" s="100"/>
      <c r="J51" s="101"/>
      <c r="K51" s="102"/>
      <c r="L51" s="99"/>
      <c r="M51" s="104"/>
      <c r="N51" s="30">
        <f t="shared" si="1"/>
        <v>0</v>
      </c>
    </row>
    <row r="52" spans="1:14" ht="15.75">
      <c r="A52" s="22" t="str">
        <f>Prezentace!B54</f>
        <v>P</v>
      </c>
      <c r="B52" s="23">
        <f>Prezentace!C54</f>
        <v>0</v>
      </c>
      <c r="C52" s="92">
        <f>Prezentace!D54</f>
        <v>0</v>
      </c>
      <c r="D52" s="99"/>
      <c r="E52" s="100"/>
      <c r="F52" s="101"/>
      <c r="G52" s="102"/>
      <c r="H52" s="103"/>
      <c r="I52" s="100"/>
      <c r="J52" s="101"/>
      <c r="K52" s="102"/>
      <c r="L52" s="99"/>
      <c r="M52" s="104"/>
      <c r="N52" s="30">
        <f t="shared" si="1"/>
        <v>0</v>
      </c>
    </row>
    <row r="53" spans="1:14" ht="15.75">
      <c r="A53" s="22" t="str">
        <f>Prezentace!B55</f>
        <v>P</v>
      </c>
      <c r="B53" s="23">
        <f>Prezentace!C55</f>
        <v>0</v>
      </c>
      <c r="C53" s="92">
        <f>Prezentace!D55</f>
        <v>0</v>
      </c>
      <c r="D53" s="99"/>
      <c r="E53" s="100"/>
      <c r="F53" s="101"/>
      <c r="G53" s="102"/>
      <c r="H53" s="103"/>
      <c r="I53" s="100"/>
      <c r="J53" s="101"/>
      <c r="K53" s="102"/>
      <c r="L53" s="99"/>
      <c r="M53" s="104"/>
      <c r="N53" s="30">
        <f t="shared" si="1"/>
        <v>0</v>
      </c>
    </row>
    <row r="54" spans="1:14" ht="16.5" thickBot="1">
      <c r="A54" s="34" t="str">
        <f>Prezentace!B56</f>
        <v>P</v>
      </c>
      <c r="B54" s="35">
        <f>Prezentace!C56</f>
        <v>0</v>
      </c>
      <c r="C54" s="90">
        <f>Prezentace!D56</f>
        <v>0</v>
      </c>
      <c r="D54" s="110"/>
      <c r="E54" s="111"/>
      <c r="F54" s="112"/>
      <c r="G54" s="113"/>
      <c r="H54" s="114"/>
      <c r="I54" s="111"/>
      <c r="J54" s="112"/>
      <c r="K54" s="113"/>
      <c r="L54" s="110"/>
      <c r="M54" s="115"/>
      <c r="N54" s="42">
        <f t="shared" si="1"/>
        <v>0</v>
      </c>
    </row>
  </sheetData>
  <mergeCells count="1">
    <mergeCell ref="B1:M1"/>
  </mergeCells>
  <phoneticPr fontId="0" type="noConversion"/>
  <conditionalFormatting sqref="A4:A54">
    <cfRule type="cellIs" dxfId="4" priority="1" stopIfTrue="1" operator="equal">
      <formula>"R"</formula>
    </cfRule>
  </conditionalFormatting>
  <pageMargins left="0.55000000000000004" right="0.21" top="0.22" bottom="0.23" header="0.17" footer="0.16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Q54"/>
  <sheetViews>
    <sheetView topLeftCell="A10" workbookViewId="0">
      <selection activeCell="R18" sqref="R18"/>
    </sheetView>
  </sheetViews>
  <sheetFormatPr defaultRowHeight="12.75"/>
  <cols>
    <col min="1" max="1" width="5.5703125" style="4" customWidth="1"/>
    <col min="2" max="2" width="18.28515625" style="5" customWidth="1"/>
    <col min="3" max="3" width="15" style="5" customWidth="1"/>
    <col min="4" max="4" width="5.7109375" style="5" customWidth="1"/>
    <col min="5" max="14" width="3.85546875" style="5" customWidth="1"/>
    <col min="15" max="15" width="3.42578125" style="5" customWidth="1"/>
    <col min="16" max="16" width="8.7109375" style="5" customWidth="1"/>
    <col min="17" max="17" width="11.5703125" style="5" customWidth="1"/>
    <col min="18" max="18" width="9.140625" style="5"/>
    <col min="19" max="19" width="11.42578125" style="5" bestFit="1" customWidth="1"/>
    <col min="20" max="16384" width="9.140625" style="5"/>
  </cols>
  <sheetData>
    <row r="1" spans="1:17" ht="15.75">
      <c r="B1" s="170" t="s">
        <v>214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7" ht="13.5" thickBot="1">
      <c r="B2" s="5" t="s">
        <v>215</v>
      </c>
      <c r="Q2" s="5">
        <f>COUNTIF(Q4:Q54,"=0")</f>
        <v>16</v>
      </c>
    </row>
    <row r="3" spans="1:17" ht="16.5" thickBot="1">
      <c r="B3" s="6"/>
      <c r="C3" s="6"/>
      <c r="D3" s="12" t="s">
        <v>209</v>
      </c>
      <c r="E3" s="7">
        <v>1</v>
      </c>
      <c r="F3" s="12">
        <v>2</v>
      </c>
      <c r="G3" s="75">
        <v>3</v>
      </c>
      <c r="H3" s="76">
        <v>4</v>
      </c>
      <c r="I3" s="43">
        <v>5</v>
      </c>
      <c r="J3" s="45">
        <v>6</v>
      </c>
      <c r="K3" s="75">
        <v>7</v>
      </c>
      <c r="L3" s="44">
        <v>8</v>
      </c>
      <c r="M3" s="76">
        <v>9</v>
      </c>
      <c r="N3" s="43">
        <v>10</v>
      </c>
      <c r="O3" s="11" t="s">
        <v>211</v>
      </c>
      <c r="P3" s="12" t="s">
        <v>212</v>
      </c>
      <c r="Q3" s="12" t="s">
        <v>213</v>
      </c>
    </row>
    <row r="4" spans="1:17" ht="15.75">
      <c r="A4" s="13" t="str">
        <f>Prezentace!B6</f>
        <v>P</v>
      </c>
      <c r="B4" s="14" t="str">
        <f>Prezentace!C6</f>
        <v>Nikodým</v>
      </c>
      <c r="C4" s="15" t="str">
        <f>Prezentace!D6</f>
        <v>David</v>
      </c>
      <c r="D4" s="16">
        <v>200</v>
      </c>
      <c r="E4" s="17">
        <v>1</v>
      </c>
      <c r="F4" s="18">
        <v>6</v>
      </c>
      <c r="G4" s="18">
        <v>7</v>
      </c>
      <c r="H4" s="18">
        <v>0</v>
      </c>
      <c r="I4" s="18">
        <v>10</v>
      </c>
      <c r="J4" s="18">
        <v>6</v>
      </c>
      <c r="K4" s="18">
        <v>0</v>
      </c>
      <c r="L4" s="18">
        <v>7</v>
      </c>
      <c r="M4" s="18">
        <v>9</v>
      </c>
      <c r="N4" s="18">
        <v>6</v>
      </c>
      <c r="O4" s="19"/>
      <c r="P4" s="20">
        <v>50.27</v>
      </c>
      <c r="Q4" s="21">
        <f t="shared" ref="Q4:Q35" si="0">SUM(D4:O4)-P4</f>
        <v>201.73</v>
      </c>
    </row>
    <row r="5" spans="1:17" ht="15.75">
      <c r="A5" s="22" t="str">
        <f>Prezentace!B7</f>
        <v>P</v>
      </c>
      <c r="B5" s="23" t="str">
        <f>Prezentace!C7</f>
        <v>Herceg</v>
      </c>
      <c r="C5" s="24" t="str">
        <f>Prezentace!D7</f>
        <v>Bohumil</v>
      </c>
      <c r="D5" s="25">
        <v>200</v>
      </c>
      <c r="E5" s="26">
        <v>8</v>
      </c>
      <c r="F5" s="27">
        <v>9</v>
      </c>
      <c r="G5" s="27">
        <v>7</v>
      </c>
      <c r="H5" s="27">
        <v>3</v>
      </c>
      <c r="I5" s="27">
        <v>5</v>
      </c>
      <c r="J5" s="27">
        <v>6</v>
      </c>
      <c r="K5" s="27">
        <v>8</v>
      </c>
      <c r="L5" s="27">
        <v>4</v>
      </c>
      <c r="M5" s="27">
        <v>4</v>
      </c>
      <c r="N5" s="27">
        <v>8</v>
      </c>
      <c r="O5" s="28"/>
      <c r="P5" s="29">
        <v>81.510000000000005</v>
      </c>
      <c r="Q5" s="30">
        <f t="shared" si="0"/>
        <v>180.49</v>
      </c>
    </row>
    <row r="6" spans="1:17" ht="15.75">
      <c r="A6" s="22" t="str">
        <f>Prezentace!B8</f>
        <v>P</v>
      </c>
      <c r="B6" s="23" t="str">
        <f>Prezentace!C8</f>
        <v xml:space="preserve">Koch  st. </v>
      </c>
      <c r="C6" s="24" t="str">
        <f>Prezentace!D8</f>
        <v>Miroslav</v>
      </c>
      <c r="D6" s="25">
        <v>200</v>
      </c>
      <c r="E6" s="26">
        <v>7</v>
      </c>
      <c r="F6" s="27">
        <v>10</v>
      </c>
      <c r="G6" s="27">
        <v>6</v>
      </c>
      <c r="H6" s="27">
        <v>6</v>
      </c>
      <c r="I6" s="27">
        <v>7</v>
      </c>
      <c r="J6" s="27">
        <v>5</v>
      </c>
      <c r="K6" s="27">
        <v>9</v>
      </c>
      <c r="L6" s="27">
        <v>6</v>
      </c>
      <c r="M6" s="27">
        <v>7</v>
      </c>
      <c r="N6" s="27">
        <v>4</v>
      </c>
      <c r="O6" s="28"/>
      <c r="P6" s="29">
        <v>72.97</v>
      </c>
      <c r="Q6" s="30">
        <f t="shared" si="0"/>
        <v>194.03</v>
      </c>
    </row>
    <row r="7" spans="1:17" ht="15.75">
      <c r="A7" s="22" t="str">
        <f>Prezentace!B9</f>
        <v>P</v>
      </c>
      <c r="B7" s="23" t="str">
        <f>Prezentace!C9</f>
        <v>Krejča</v>
      </c>
      <c r="C7" s="24" t="str">
        <f>Prezentace!D9</f>
        <v>Vladimír</v>
      </c>
      <c r="D7" s="25">
        <v>200</v>
      </c>
      <c r="E7" s="26">
        <v>5</v>
      </c>
      <c r="F7" s="27">
        <v>5</v>
      </c>
      <c r="G7" s="27">
        <v>6</v>
      </c>
      <c r="H7" s="27">
        <v>6</v>
      </c>
      <c r="I7" s="27">
        <v>7</v>
      </c>
      <c r="J7" s="27">
        <v>4</v>
      </c>
      <c r="K7" s="27">
        <v>5</v>
      </c>
      <c r="L7" s="27">
        <v>2</v>
      </c>
      <c r="M7" s="27">
        <v>8</v>
      </c>
      <c r="N7" s="27">
        <v>10</v>
      </c>
      <c r="O7" s="28"/>
      <c r="P7" s="29">
        <v>55.13</v>
      </c>
      <c r="Q7" s="30">
        <f t="shared" si="0"/>
        <v>202.87</v>
      </c>
    </row>
    <row r="8" spans="1:17" ht="15.75">
      <c r="A8" s="22" t="str">
        <f>Prezentace!B10</f>
        <v>P</v>
      </c>
      <c r="B8" s="23" t="str">
        <f>Prezentace!C10</f>
        <v xml:space="preserve">Adensam </v>
      </c>
      <c r="C8" s="24" t="str">
        <f>Prezentace!D10</f>
        <v>Martin</v>
      </c>
      <c r="D8" s="25">
        <v>200</v>
      </c>
      <c r="E8" s="26">
        <v>6</v>
      </c>
      <c r="F8" s="27">
        <v>5</v>
      </c>
      <c r="G8" s="27">
        <v>9</v>
      </c>
      <c r="H8" s="27">
        <v>8</v>
      </c>
      <c r="I8" s="27">
        <v>9</v>
      </c>
      <c r="J8" s="27">
        <v>9</v>
      </c>
      <c r="K8" s="27">
        <v>9</v>
      </c>
      <c r="L8" s="27">
        <v>10</v>
      </c>
      <c r="M8" s="27">
        <v>5</v>
      </c>
      <c r="N8" s="27">
        <v>7</v>
      </c>
      <c r="O8" s="28"/>
      <c r="P8" s="29">
        <v>46.72</v>
      </c>
      <c r="Q8" s="30">
        <f t="shared" si="0"/>
        <v>230.28</v>
      </c>
    </row>
    <row r="9" spans="1:17" ht="15.75">
      <c r="A9" s="22" t="str">
        <f>Prezentace!B11</f>
        <v>P</v>
      </c>
      <c r="B9" s="23" t="str">
        <f>Prezentace!C11</f>
        <v>Bína</v>
      </c>
      <c r="C9" s="24" t="str">
        <f>Prezentace!D11</f>
        <v>Jiří</v>
      </c>
      <c r="D9" s="25">
        <v>200</v>
      </c>
      <c r="E9" s="26">
        <v>8</v>
      </c>
      <c r="F9" s="27">
        <v>6</v>
      </c>
      <c r="G9" s="27">
        <v>6</v>
      </c>
      <c r="H9" s="27">
        <v>3</v>
      </c>
      <c r="I9" s="27">
        <v>0</v>
      </c>
      <c r="J9" s="27">
        <v>8</v>
      </c>
      <c r="K9" s="27">
        <v>8</v>
      </c>
      <c r="L9" s="27">
        <v>6</v>
      </c>
      <c r="M9" s="27">
        <v>3</v>
      </c>
      <c r="N9" s="27">
        <v>0</v>
      </c>
      <c r="O9" s="28"/>
      <c r="P9" s="29">
        <v>86.82</v>
      </c>
      <c r="Q9" s="30">
        <f t="shared" si="0"/>
        <v>161.18</v>
      </c>
    </row>
    <row r="10" spans="1:17" ht="15.75">
      <c r="A10" s="22" t="str">
        <f>Prezentace!B12</f>
        <v>P</v>
      </c>
      <c r="B10" s="23" t="str">
        <f>Prezentace!C12</f>
        <v>Novotný</v>
      </c>
      <c r="C10" s="24" t="str">
        <f>Prezentace!D12</f>
        <v>Jaroslav</v>
      </c>
      <c r="D10" s="25">
        <v>200</v>
      </c>
      <c r="E10" s="26">
        <v>9</v>
      </c>
      <c r="F10" s="27">
        <v>8</v>
      </c>
      <c r="G10" s="27">
        <v>6</v>
      </c>
      <c r="H10" s="27">
        <v>6</v>
      </c>
      <c r="I10" s="27">
        <v>7</v>
      </c>
      <c r="J10" s="27">
        <v>9</v>
      </c>
      <c r="K10" s="27">
        <v>7</v>
      </c>
      <c r="L10" s="27">
        <v>9</v>
      </c>
      <c r="M10" s="27">
        <v>10</v>
      </c>
      <c r="N10" s="27">
        <v>10</v>
      </c>
      <c r="O10" s="28"/>
      <c r="P10" s="29">
        <v>46.2</v>
      </c>
      <c r="Q10" s="30">
        <f t="shared" si="0"/>
        <v>234.8</v>
      </c>
    </row>
    <row r="11" spans="1:17" ht="15.75">
      <c r="A11" s="22" t="str">
        <f>Prezentace!B13</f>
        <v>P</v>
      </c>
      <c r="B11" s="23" t="str">
        <f>Prezentace!C13</f>
        <v>Bouda</v>
      </c>
      <c r="C11" s="24" t="str">
        <f>Prezentace!D13</f>
        <v>Lukáš</v>
      </c>
      <c r="D11" s="25">
        <v>200</v>
      </c>
      <c r="E11" s="26">
        <v>5</v>
      </c>
      <c r="F11" s="27">
        <v>9</v>
      </c>
      <c r="G11" s="27">
        <v>6</v>
      </c>
      <c r="H11" s="27">
        <v>8</v>
      </c>
      <c r="I11" s="27">
        <v>9</v>
      </c>
      <c r="J11" s="27">
        <v>0</v>
      </c>
      <c r="K11" s="27">
        <v>6</v>
      </c>
      <c r="L11" s="27">
        <v>2</v>
      </c>
      <c r="M11" s="27">
        <v>5</v>
      </c>
      <c r="N11" s="27">
        <v>0</v>
      </c>
      <c r="O11" s="28"/>
      <c r="P11" s="29">
        <v>76.61</v>
      </c>
      <c r="Q11" s="30">
        <f t="shared" si="0"/>
        <v>173.39</v>
      </c>
    </row>
    <row r="12" spans="1:17" ht="15.75">
      <c r="A12" s="22" t="str">
        <f>Prezentace!B14</f>
        <v>P</v>
      </c>
      <c r="B12" s="23" t="str">
        <f>Prezentace!C14</f>
        <v>Jírů</v>
      </c>
      <c r="C12" s="24" t="str">
        <f>Prezentace!D14</f>
        <v>Václav</v>
      </c>
      <c r="D12" s="25">
        <v>200</v>
      </c>
      <c r="E12" s="26">
        <v>0</v>
      </c>
      <c r="F12" s="27">
        <v>9</v>
      </c>
      <c r="G12" s="27">
        <v>7</v>
      </c>
      <c r="H12" s="27">
        <v>5</v>
      </c>
      <c r="I12" s="27">
        <v>6</v>
      </c>
      <c r="J12" s="27">
        <v>0</v>
      </c>
      <c r="K12" s="27">
        <v>1</v>
      </c>
      <c r="L12" s="27">
        <v>5</v>
      </c>
      <c r="M12" s="27">
        <v>3</v>
      </c>
      <c r="N12" s="27">
        <v>0</v>
      </c>
      <c r="O12" s="28"/>
      <c r="P12" s="29">
        <v>80.77</v>
      </c>
      <c r="Q12" s="30">
        <f t="shared" si="0"/>
        <v>155.23000000000002</v>
      </c>
    </row>
    <row r="13" spans="1:17" ht="15.75">
      <c r="A13" s="22" t="str">
        <f>Prezentace!B15</f>
        <v>P</v>
      </c>
      <c r="B13" s="23" t="str">
        <f>Prezentace!C15</f>
        <v xml:space="preserve">Jíša   </v>
      </c>
      <c r="C13" s="24" t="str">
        <f>Prezentace!D15</f>
        <v>Miroslav</v>
      </c>
      <c r="D13" s="25">
        <v>200</v>
      </c>
      <c r="E13" s="26">
        <v>7</v>
      </c>
      <c r="F13" s="27">
        <v>8</v>
      </c>
      <c r="G13" s="27">
        <v>6</v>
      </c>
      <c r="H13" s="27">
        <v>9</v>
      </c>
      <c r="I13" s="27">
        <v>5</v>
      </c>
      <c r="J13" s="27">
        <v>5</v>
      </c>
      <c r="K13" s="27">
        <v>8</v>
      </c>
      <c r="L13" s="27">
        <v>9</v>
      </c>
      <c r="M13" s="27">
        <v>5</v>
      </c>
      <c r="N13" s="27">
        <v>10</v>
      </c>
      <c r="O13" s="28"/>
      <c r="P13" s="29">
        <v>50.08</v>
      </c>
      <c r="Q13" s="30">
        <f t="shared" si="0"/>
        <v>221.92000000000002</v>
      </c>
    </row>
    <row r="14" spans="1:17" ht="15.75">
      <c r="A14" s="22" t="str">
        <f>Prezentace!B16</f>
        <v>P</v>
      </c>
      <c r="B14" s="23" t="str">
        <f>Prezentace!C16</f>
        <v>Smejkal</v>
      </c>
      <c r="C14" s="24" t="str">
        <f>Prezentace!D16</f>
        <v>Martin</v>
      </c>
      <c r="D14" s="25">
        <v>200</v>
      </c>
      <c r="E14" s="26">
        <v>8</v>
      </c>
      <c r="F14" s="27">
        <v>5</v>
      </c>
      <c r="G14" s="27">
        <v>7</v>
      </c>
      <c r="H14" s="27">
        <v>3</v>
      </c>
      <c r="I14" s="27">
        <v>6</v>
      </c>
      <c r="J14" s="27">
        <v>5</v>
      </c>
      <c r="K14" s="27">
        <v>8</v>
      </c>
      <c r="L14" s="27">
        <v>8</v>
      </c>
      <c r="M14" s="27">
        <v>6</v>
      </c>
      <c r="N14" s="27">
        <v>4</v>
      </c>
      <c r="O14" s="28"/>
      <c r="P14" s="29">
        <v>61.94</v>
      </c>
      <c r="Q14" s="30">
        <f t="shared" si="0"/>
        <v>198.06</v>
      </c>
    </row>
    <row r="15" spans="1:17" ht="15.75">
      <c r="A15" s="22" t="str">
        <f>Prezentace!B17</f>
        <v>P</v>
      </c>
      <c r="B15" s="23" t="str">
        <f>Prezentace!C17</f>
        <v xml:space="preserve">Jelínek </v>
      </c>
      <c r="C15" s="24" t="str">
        <f>Prezentace!D17</f>
        <v>Antonín</v>
      </c>
      <c r="D15" s="25">
        <v>200</v>
      </c>
      <c r="E15" s="31">
        <v>8</v>
      </c>
      <c r="F15" s="32">
        <v>6</v>
      </c>
      <c r="G15" s="32">
        <v>2</v>
      </c>
      <c r="H15" s="32">
        <v>6</v>
      </c>
      <c r="I15" s="32">
        <v>3</v>
      </c>
      <c r="J15" s="32">
        <v>0</v>
      </c>
      <c r="K15" s="32">
        <v>5</v>
      </c>
      <c r="L15" s="32">
        <v>6</v>
      </c>
      <c r="M15" s="32">
        <v>6</v>
      </c>
      <c r="N15" s="32">
        <v>7</v>
      </c>
      <c r="O15" s="33"/>
      <c r="P15" s="29">
        <v>65.27</v>
      </c>
      <c r="Q15" s="30">
        <f t="shared" si="0"/>
        <v>183.73000000000002</v>
      </c>
    </row>
    <row r="16" spans="1:17" ht="15.75">
      <c r="A16" s="22" t="str">
        <f>Prezentace!B18</f>
        <v>P</v>
      </c>
      <c r="B16" s="23" t="str">
        <f>Prezentace!C18</f>
        <v xml:space="preserve">Janovský </v>
      </c>
      <c r="C16" s="24" t="str">
        <f>Prezentace!D18</f>
        <v>Mojmír</v>
      </c>
      <c r="D16" s="25">
        <v>200</v>
      </c>
      <c r="E16" s="26">
        <v>2</v>
      </c>
      <c r="F16" s="27">
        <v>4</v>
      </c>
      <c r="G16" s="27">
        <v>7</v>
      </c>
      <c r="H16" s="27">
        <v>5</v>
      </c>
      <c r="I16" s="27">
        <v>2</v>
      </c>
      <c r="J16" s="27">
        <v>2</v>
      </c>
      <c r="K16" s="27">
        <v>3</v>
      </c>
      <c r="L16" s="27">
        <v>5</v>
      </c>
      <c r="M16" s="27">
        <v>5</v>
      </c>
      <c r="N16" s="27">
        <v>6</v>
      </c>
      <c r="O16" s="28"/>
      <c r="P16" s="29">
        <v>197.9</v>
      </c>
      <c r="Q16" s="30">
        <f t="shared" si="0"/>
        <v>43.099999999999994</v>
      </c>
    </row>
    <row r="17" spans="1:17" ht="15.75">
      <c r="A17" s="22" t="str">
        <f>Prezentace!B19</f>
        <v>P</v>
      </c>
      <c r="B17" s="23" t="str">
        <f>Prezentace!C19</f>
        <v>Vozdecký</v>
      </c>
      <c r="C17" s="24" t="str">
        <f>Prezentace!D19</f>
        <v>Václav</v>
      </c>
      <c r="D17" s="25">
        <v>50</v>
      </c>
      <c r="E17" s="26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8"/>
      <c r="P17" s="29">
        <v>64.16</v>
      </c>
      <c r="Q17" s="30">
        <v>0</v>
      </c>
    </row>
    <row r="18" spans="1:17" ht="15.75">
      <c r="A18" s="22" t="str">
        <f>Prezentace!B20</f>
        <v>P</v>
      </c>
      <c r="B18" s="23" t="str">
        <f>Prezentace!C20</f>
        <v xml:space="preserve">Fiala  </v>
      </c>
      <c r="C18" s="24" t="str">
        <f>Prezentace!D20</f>
        <v>Miroslav</v>
      </c>
      <c r="D18" s="25">
        <v>200</v>
      </c>
      <c r="E18" s="26">
        <v>5</v>
      </c>
      <c r="F18" s="27">
        <v>4</v>
      </c>
      <c r="G18" s="27">
        <v>9</v>
      </c>
      <c r="H18" s="27">
        <v>3</v>
      </c>
      <c r="I18" s="27">
        <v>6</v>
      </c>
      <c r="J18" s="27">
        <v>5</v>
      </c>
      <c r="K18" s="27">
        <v>9</v>
      </c>
      <c r="L18" s="27">
        <v>7</v>
      </c>
      <c r="M18" s="27">
        <v>8</v>
      </c>
      <c r="N18" s="27">
        <v>8</v>
      </c>
      <c r="O18" s="28"/>
      <c r="P18" s="29">
        <v>105.8</v>
      </c>
      <c r="Q18" s="30">
        <f t="shared" si="0"/>
        <v>158.19999999999999</v>
      </c>
    </row>
    <row r="19" spans="1:17" ht="15.75">
      <c r="A19" s="22" t="str">
        <f>Prezentace!B21</f>
        <v>P</v>
      </c>
      <c r="B19" s="23" t="str">
        <f>Prezentace!C21</f>
        <v xml:space="preserve">Čekal </v>
      </c>
      <c r="C19" s="24" t="str">
        <f>Prezentace!D21</f>
        <v>Josef</v>
      </c>
      <c r="D19" s="25">
        <v>200</v>
      </c>
      <c r="E19" s="26">
        <v>10</v>
      </c>
      <c r="F19" s="27">
        <v>0</v>
      </c>
      <c r="G19" s="27">
        <v>4</v>
      </c>
      <c r="H19" s="27">
        <v>9</v>
      </c>
      <c r="I19" s="27">
        <v>10</v>
      </c>
      <c r="J19" s="27">
        <v>7</v>
      </c>
      <c r="K19" s="27">
        <v>0</v>
      </c>
      <c r="L19" s="27">
        <v>2</v>
      </c>
      <c r="M19" s="27">
        <v>2</v>
      </c>
      <c r="N19" s="27">
        <v>6</v>
      </c>
      <c r="O19" s="28"/>
      <c r="P19" s="29">
        <v>72.790000000000006</v>
      </c>
      <c r="Q19" s="30">
        <f t="shared" si="0"/>
        <v>177.20999999999998</v>
      </c>
    </row>
    <row r="20" spans="1:17" ht="15.75">
      <c r="A20" s="22" t="str">
        <f>Prezentace!B22</f>
        <v>P</v>
      </c>
      <c r="B20" s="23" t="str">
        <f>Prezentace!C22</f>
        <v xml:space="preserve">Kostříž </v>
      </c>
      <c r="C20" s="24" t="str">
        <f>Prezentace!D22</f>
        <v>Jaroslav</v>
      </c>
      <c r="D20" s="25">
        <v>120</v>
      </c>
      <c r="E20" s="26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7</v>
      </c>
      <c r="M20" s="27">
        <v>0</v>
      </c>
      <c r="N20" s="27">
        <v>0</v>
      </c>
      <c r="O20" s="28"/>
      <c r="P20" s="29">
        <v>120</v>
      </c>
      <c r="Q20" s="30">
        <f t="shared" si="0"/>
        <v>7</v>
      </c>
    </row>
    <row r="21" spans="1:17" ht="15.75">
      <c r="A21" s="22" t="str">
        <f>Prezentace!B23</f>
        <v>P</v>
      </c>
      <c r="B21" s="23" t="str">
        <f>Prezentace!C23</f>
        <v xml:space="preserve">Fuksa  </v>
      </c>
      <c r="C21" s="24" t="str">
        <f>Prezentace!D23</f>
        <v>Viktor</v>
      </c>
      <c r="D21" s="25">
        <v>200</v>
      </c>
      <c r="E21" s="26">
        <v>0</v>
      </c>
      <c r="F21" s="27">
        <v>6</v>
      </c>
      <c r="G21" s="27">
        <v>9</v>
      </c>
      <c r="H21" s="27">
        <v>10</v>
      </c>
      <c r="I21" s="27">
        <v>9</v>
      </c>
      <c r="J21" s="27">
        <v>1</v>
      </c>
      <c r="K21" s="27">
        <v>8</v>
      </c>
      <c r="L21" s="27">
        <v>7</v>
      </c>
      <c r="M21" s="27">
        <v>7</v>
      </c>
      <c r="N21" s="27">
        <v>6</v>
      </c>
      <c r="O21" s="28"/>
      <c r="P21" s="29">
        <v>70.400000000000006</v>
      </c>
      <c r="Q21" s="30">
        <f t="shared" si="0"/>
        <v>192.6</v>
      </c>
    </row>
    <row r="22" spans="1:17" ht="15.75">
      <c r="A22" s="22" t="str">
        <f>Prezentace!B24</f>
        <v>P</v>
      </c>
      <c r="B22" s="23" t="str">
        <f>Prezentace!C24</f>
        <v xml:space="preserve">Urbanec  </v>
      </c>
      <c r="C22" s="24" t="str">
        <f>Prezentace!D24</f>
        <v>Antonín</v>
      </c>
      <c r="D22" s="25">
        <v>200</v>
      </c>
      <c r="E22" s="26">
        <v>3</v>
      </c>
      <c r="F22" s="27">
        <v>0</v>
      </c>
      <c r="G22" s="27">
        <v>2</v>
      </c>
      <c r="H22" s="27">
        <v>7</v>
      </c>
      <c r="I22" s="27">
        <v>9</v>
      </c>
      <c r="J22" s="27">
        <v>4</v>
      </c>
      <c r="K22" s="27">
        <v>3</v>
      </c>
      <c r="L22" s="27">
        <v>9</v>
      </c>
      <c r="M22" s="27">
        <v>8</v>
      </c>
      <c r="N22" s="27">
        <v>0</v>
      </c>
      <c r="O22" s="28"/>
      <c r="P22" s="29">
        <v>99.9</v>
      </c>
      <c r="Q22" s="30">
        <f t="shared" si="0"/>
        <v>145.1</v>
      </c>
    </row>
    <row r="23" spans="1:17" ht="15.75">
      <c r="A23" s="22" t="str">
        <f>Prezentace!B25</f>
        <v>P</v>
      </c>
      <c r="B23" s="23" t="str">
        <f>Prezentace!C25</f>
        <v xml:space="preserve">Získal </v>
      </c>
      <c r="C23" s="24" t="str">
        <f>Prezentace!D25</f>
        <v>Karel</v>
      </c>
      <c r="D23" s="25">
        <v>200</v>
      </c>
      <c r="E23" s="26">
        <v>8</v>
      </c>
      <c r="F23" s="27">
        <v>6</v>
      </c>
      <c r="G23" s="27">
        <v>8</v>
      </c>
      <c r="H23" s="27">
        <v>6</v>
      </c>
      <c r="I23" s="27">
        <v>4</v>
      </c>
      <c r="J23" s="27">
        <v>7</v>
      </c>
      <c r="K23" s="27">
        <v>5</v>
      </c>
      <c r="L23" s="27">
        <v>8</v>
      </c>
      <c r="M23" s="27">
        <v>1</v>
      </c>
      <c r="N23" s="27">
        <v>7</v>
      </c>
      <c r="O23" s="28"/>
      <c r="P23" s="29">
        <v>109.7</v>
      </c>
      <c r="Q23" s="30">
        <f t="shared" si="0"/>
        <v>150.30000000000001</v>
      </c>
    </row>
    <row r="24" spans="1:17" ht="15.75">
      <c r="A24" s="22" t="str">
        <f>Prezentace!B26</f>
        <v>P</v>
      </c>
      <c r="B24" s="23" t="str">
        <f>Prezentace!C26</f>
        <v xml:space="preserve">VejslíK </v>
      </c>
      <c r="C24" s="24" t="str">
        <f>Prezentace!D26</f>
        <v>Vladimír</v>
      </c>
      <c r="D24" s="25">
        <v>200</v>
      </c>
      <c r="E24" s="26">
        <v>8</v>
      </c>
      <c r="F24" s="27">
        <v>3</v>
      </c>
      <c r="G24" s="27">
        <v>6</v>
      </c>
      <c r="H24" s="27">
        <v>4</v>
      </c>
      <c r="I24" s="27">
        <v>9</v>
      </c>
      <c r="J24" s="27">
        <v>7</v>
      </c>
      <c r="K24" s="27">
        <v>5</v>
      </c>
      <c r="L24" s="27">
        <v>4</v>
      </c>
      <c r="M24" s="27">
        <v>8</v>
      </c>
      <c r="N24" s="27">
        <v>7</v>
      </c>
      <c r="O24" s="28"/>
      <c r="P24" s="29">
        <v>54.87</v>
      </c>
      <c r="Q24" s="30">
        <f t="shared" si="0"/>
        <v>206.13</v>
      </c>
    </row>
    <row r="25" spans="1:17" ht="15.75">
      <c r="A25" s="22" t="str">
        <f>Prezentace!B27</f>
        <v>P</v>
      </c>
      <c r="B25" s="23" t="str">
        <f>Prezentace!C27</f>
        <v>Mareš</v>
      </c>
      <c r="C25" s="24" t="str">
        <f>Prezentace!D27</f>
        <v>Rostislav</v>
      </c>
      <c r="D25" s="25">
        <v>200</v>
      </c>
      <c r="E25" s="26">
        <v>7</v>
      </c>
      <c r="F25" s="27">
        <v>8</v>
      </c>
      <c r="G25" s="27">
        <v>5</v>
      </c>
      <c r="H25" s="27">
        <v>10</v>
      </c>
      <c r="I25" s="27">
        <v>3</v>
      </c>
      <c r="J25" s="27">
        <v>7</v>
      </c>
      <c r="K25" s="27">
        <v>8</v>
      </c>
      <c r="L25" s="27">
        <v>8</v>
      </c>
      <c r="M25" s="27">
        <v>5</v>
      </c>
      <c r="N25" s="27">
        <v>6</v>
      </c>
      <c r="O25" s="28"/>
      <c r="P25" s="29">
        <v>85.75</v>
      </c>
      <c r="Q25" s="30">
        <f t="shared" si="0"/>
        <v>181.25</v>
      </c>
    </row>
    <row r="26" spans="1:17" ht="15.75">
      <c r="A26" s="22" t="str">
        <f>Prezentace!B28</f>
        <v>P</v>
      </c>
      <c r="B26" s="23" t="str">
        <f>Prezentace!C28</f>
        <v>Koch   ml.</v>
      </c>
      <c r="C26" s="24" t="str">
        <f>Prezentace!D28</f>
        <v>Miroslav</v>
      </c>
      <c r="D26" s="25">
        <v>160</v>
      </c>
      <c r="E26" s="26">
        <v>3</v>
      </c>
      <c r="F26" s="27">
        <v>2</v>
      </c>
      <c r="G26" s="27">
        <v>5</v>
      </c>
      <c r="H26" s="27">
        <v>5</v>
      </c>
      <c r="I26" s="27">
        <v>0</v>
      </c>
      <c r="J26" s="27">
        <v>0</v>
      </c>
      <c r="K26" s="27">
        <v>3</v>
      </c>
      <c r="L26" s="27">
        <v>0</v>
      </c>
      <c r="M26" s="27">
        <v>0</v>
      </c>
      <c r="N26" s="27">
        <v>0</v>
      </c>
      <c r="O26" s="28"/>
      <c r="P26" s="29">
        <v>131.9</v>
      </c>
      <c r="Q26" s="30">
        <f t="shared" si="0"/>
        <v>46.099999999999994</v>
      </c>
    </row>
    <row r="27" spans="1:17" ht="15.75">
      <c r="A27" s="22" t="str">
        <f>Prezentace!B29</f>
        <v>P</v>
      </c>
      <c r="B27" s="23" t="str">
        <f>Prezentace!C29</f>
        <v xml:space="preserve">Sluka </v>
      </c>
      <c r="C27" s="24" t="str">
        <f>Prezentace!D29</f>
        <v>Jiří</v>
      </c>
      <c r="D27" s="25">
        <v>200</v>
      </c>
      <c r="E27" s="26">
        <v>0</v>
      </c>
      <c r="F27" s="27">
        <v>4</v>
      </c>
      <c r="G27" s="27">
        <v>9</v>
      </c>
      <c r="H27" s="27">
        <v>4</v>
      </c>
      <c r="I27" s="27">
        <v>2</v>
      </c>
      <c r="J27" s="27">
        <v>8</v>
      </c>
      <c r="K27" s="27">
        <v>9</v>
      </c>
      <c r="L27" s="27">
        <v>3</v>
      </c>
      <c r="M27" s="27">
        <v>4</v>
      </c>
      <c r="N27" s="27">
        <v>0</v>
      </c>
      <c r="O27" s="28"/>
      <c r="P27" s="29">
        <v>67.28</v>
      </c>
      <c r="Q27" s="30">
        <f t="shared" si="0"/>
        <v>175.72</v>
      </c>
    </row>
    <row r="28" spans="1:17" ht="15.75">
      <c r="A28" s="22" t="str">
        <f>Prezentace!B30</f>
        <v>P</v>
      </c>
      <c r="B28" s="23" t="str">
        <f>Prezentace!C30</f>
        <v xml:space="preserve">Gažák </v>
      </c>
      <c r="C28" s="24" t="str">
        <f>Prezentace!D30</f>
        <v>Karel</v>
      </c>
      <c r="D28" s="25">
        <v>200</v>
      </c>
      <c r="E28" s="26">
        <v>7</v>
      </c>
      <c r="F28" s="27">
        <v>6</v>
      </c>
      <c r="G28" s="27">
        <v>7</v>
      </c>
      <c r="H28" s="27">
        <v>6</v>
      </c>
      <c r="I28" s="27">
        <v>9</v>
      </c>
      <c r="J28" s="27">
        <v>5</v>
      </c>
      <c r="K28" s="27">
        <v>9</v>
      </c>
      <c r="L28" s="27">
        <v>6</v>
      </c>
      <c r="M28" s="27">
        <v>5</v>
      </c>
      <c r="N28" s="27">
        <v>6</v>
      </c>
      <c r="O28" s="28"/>
      <c r="P28" s="29">
        <v>76.55</v>
      </c>
      <c r="Q28" s="30">
        <f t="shared" si="0"/>
        <v>189.45</v>
      </c>
    </row>
    <row r="29" spans="1:17" ht="15.75">
      <c r="A29" s="22" t="str">
        <f>Prezentace!B31</f>
        <v>P</v>
      </c>
      <c r="B29" s="23" t="str">
        <f>Prezentace!C31</f>
        <v xml:space="preserve">Žemlička </v>
      </c>
      <c r="C29" s="24" t="str">
        <f>Prezentace!D31</f>
        <v>Ladislav</v>
      </c>
      <c r="D29" s="25">
        <v>200</v>
      </c>
      <c r="E29" s="26">
        <v>5</v>
      </c>
      <c r="F29" s="27">
        <v>3</v>
      </c>
      <c r="G29" s="27">
        <v>0</v>
      </c>
      <c r="H29" s="27">
        <v>0</v>
      </c>
      <c r="I29" s="27">
        <v>0</v>
      </c>
      <c r="J29" s="27">
        <v>6</v>
      </c>
      <c r="K29" s="27">
        <v>5</v>
      </c>
      <c r="L29" s="27">
        <v>3</v>
      </c>
      <c r="M29" s="27">
        <v>2</v>
      </c>
      <c r="N29" s="27">
        <v>0</v>
      </c>
      <c r="O29" s="28"/>
      <c r="P29" s="29">
        <v>84.95</v>
      </c>
      <c r="Q29" s="30">
        <f t="shared" si="0"/>
        <v>139.05000000000001</v>
      </c>
    </row>
    <row r="30" spans="1:17" ht="15.75">
      <c r="A30" s="22" t="str">
        <f>Prezentace!B32</f>
        <v>P</v>
      </c>
      <c r="B30" s="23" t="str">
        <f>Prezentace!C32</f>
        <v>Žemličková</v>
      </c>
      <c r="C30" s="24" t="str">
        <f>Prezentace!D32</f>
        <v>Marie</v>
      </c>
      <c r="D30" s="25">
        <v>200</v>
      </c>
      <c r="E30" s="26">
        <v>7</v>
      </c>
      <c r="F30" s="27">
        <v>1</v>
      </c>
      <c r="G30" s="27">
        <v>0</v>
      </c>
      <c r="H30" s="27">
        <v>4</v>
      </c>
      <c r="I30" s="27">
        <v>6</v>
      </c>
      <c r="J30" s="27">
        <v>8</v>
      </c>
      <c r="K30" s="27">
        <v>6</v>
      </c>
      <c r="L30" s="27">
        <v>5</v>
      </c>
      <c r="M30" s="27">
        <v>3</v>
      </c>
      <c r="N30" s="27">
        <v>6</v>
      </c>
      <c r="O30" s="28"/>
      <c r="P30" s="29">
        <v>87.44</v>
      </c>
      <c r="Q30" s="30">
        <f t="shared" si="0"/>
        <v>158.56</v>
      </c>
    </row>
    <row r="31" spans="1:17" ht="15.75">
      <c r="A31" s="22" t="str">
        <f>Prezentace!B33</f>
        <v>P</v>
      </c>
      <c r="B31" s="23" t="str">
        <f>Prezentace!C33</f>
        <v xml:space="preserve">Píša </v>
      </c>
      <c r="C31" s="24" t="str">
        <f>Prezentace!D33</f>
        <v>Ladislav</v>
      </c>
      <c r="D31" s="25">
        <v>200</v>
      </c>
      <c r="E31" s="26">
        <v>5</v>
      </c>
      <c r="F31" s="27">
        <v>4</v>
      </c>
      <c r="G31" s="27">
        <v>8</v>
      </c>
      <c r="H31" s="27">
        <v>6</v>
      </c>
      <c r="I31" s="27">
        <v>0</v>
      </c>
      <c r="J31" s="27">
        <v>0</v>
      </c>
      <c r="K31" s="27">
        <v>1</v>
      </c>
      <c r="L31" s="27">
        <v>2</v>
      </c>
      <c r="M31" s="27">
        <v>3</v>
      </c>
      <c r="N31" s="27">
        <v>6</v>
      </c>
      <c r="O31" s="28"/>
      <c r="P31" s="29">
        <v>86.45</v>
      </c>
      <c r="Q31" s="30">
        <f t="shared" si="0"/>
        <v>148.55000000000001</v>
      </c>
    </row>
    <row r="32" spans="1:17" ht="15.75">
      <c r="A32" s="22" t="str">
        <f>Prezentace!B34</f>
        <v>R</v>
      </c>
      <c r="B32" s="23" t="str">
        <f>Prezentace!C34</f>
        <v xml:space="preserve">Adensam </v>
      </c>
      <c r="C32" s="24" t="str">
        <f>Prezentace!D34</f>
        <v>Martin</v>
      </c>
      <c r="D32" s="25">
        <v>200</v>
      </c>
      <c r="E32" s="26">
        <v>9</v>
      </c>
      <c r="F32" s="27">
        <v>7</v>
      </c>
      <c r="G32" s="27">
        <v>7</v>
      </c>
      <c r="H32" s="27">
        <v>1</v>
      </c>
      <c r="I32" s="27">
        <v>4</v>
      </c>
      <c r="J32" s="27">
        <v>3</v>
      </c>
      <c r="K32" s="27">
        <v>6</v>
      </c>
      <c r="L32" s="27">
        <v>6</v>
      </c>
      <c r="M32" s="27">
        <v>6</v>
      </c>
      <c r="N32" s="27">
        <v>7</v>
      </c>
      <c r="O32" s="28"/>
      <c r="P32" s="29">
        <v>75.47</v>
      </c>
      <c r="Q32" s="30">
        <f t="shared" si="0"/>
        <v>180.53</v>
      </c>
    </row>
    <row r="33" spans="1:17" ht="15.75">
      <c r="A33" s="22" t="str">
        <f>Prezentace!B35</f>
        <v>R</v>
      </c>
      <c r="B33" s="23" t="str">
        <f>Prezentace!C35</f>
        <v>Bína</v>
      </c>
      <c r="C33" s="24" t="str">
        <f>Prezentace!D35</f>
        <v>Jiří</v>
      </c>
      <c r="D33" s="25">
        <v>190</v>
      </c>
      <c r="E33" s="26">
        <v>6</v>
      </c>
      <c r="F33" s="27">
        <v>0</v>
      </c>
      <c r="G33" s="27">
        <v>0</v>
      </c>
      <c r="H33" s="27">
        <v>3</v>
      </c>
      <c r="I33" s="27">
        <v>3</v>
      </c>
      <c r="J33" s="27">
        <v>9</v>
      </c>
      <c r="K33" s="27">
        <v>4</v>
      </c>
      <c r="L33" s="27">
        <v>2</v>
      </c>
      <c r="M33" s="27">
        <v>2</v>
      </c>
      <c r="N33" s="27">
        <v>0</v>
      </c>
      <c r="O33" s="28"/>
      <c r="P33" s="29">
        <v>154.9</v>
      </c>
      <c r="Q33" s="30">
        <f t="shared" si="0"/>
        <v>64.099999999999994</v>
      </c>
    </row>
    <row r="34" spans="1:17" ht="15.75">
      <c r="A34" s="22" t="str">
        <f>Prezentace!B36</f>
        <v>R</v>
      </c>
      <c r="B34" s="23" t="str">
        <f>Prezentace!C36</f>
        <v>Novotný</v>
      </c>
      <c r="C34" s="24" t="str">
        <f>Prezentace!D36</f>
        <v>Jaroslav</v>
      </c>
      <c r="D34" s="25">
        <v>170</v>
      </c>
      <c r="E34" s="26">
        <v>7</v>
      </c>
      <c r="F34" s="27">
        <v>2</v>
      </c>
      <c r="G34" s="27">
        <v>0</v>
      </c>
      <c r="H34" s="27">
        <v>9</v>
      </c>
      <c r="I34" s="27">
        <v>5</v>
      </c>
      <c r="J34" s="27">
        <v>4</v>
      </c>
      <c r="K34" s="27">
        <v>6</v>
      </c>
      <c r="L34" s="27">
        <v>4</v>
      </c>
      <c r="M34" s="27">
        <v>5</v>
      </c>
      <c r="N34" s="27">
        <v>8</v>
      </c>
      <c r="O34" s="28"/>
      <c r="P34" s="29">
        <v>250.3</v>
      </c>
      <c r="Q34" s="30">
        <v>0</v>
      </c>
    </row>
    <row r="35" spans="1:17" ht="15.75">
      <c r="A35" s="22" t="str">
        <f>Prezentace!B37</f>
        <v>R</v>
      </c>
      <c r="B35" s="23" t="str">
        <f>Prezentace!C37</f>
        <v xml:space="preserve">Jíša   </v>
      </c>
      <c r="C35" s="24" t="str">
        <f>Prezentace!D37</f>
        <v>Miroslav</v>
      </c>
      <c r="D35" s="25">
        <v>200</v>
      </c>
      <c r="E35" s="26">
        <v>9</v>
      </c>
      <c r="F35" s="27">
        <v>6</v>
      </c>
      <c r="G35" s="27">
        <v>6</v>
      </c>
      <c r="H35" s="27">
        <v>6</v>
      </c>
      <c r="I35" s="27">
        <v>7</v>
      </c>
      <c r="J35" s="27">
        <v>9</v>
      </c>
      <c r="K35" s="27">
        <v>2</v>
      </c>
      <c r="L35" s="27">
        <v>4</v>
      </c>
      <c r="M35" s="27">
        <v>4</v>
      </c>
      <c r="N35" s="27">
        <v>7</v>
      </c>
      <c r="O35" s="28"/>
      <c r="P35" s="29">
        <v>102.2</v>
      </c>
      <c r="Q35" s="30">
        <f t="shared" si="0"/>
        <v>157.80000000000001</v>
      </c>
    </row>
    <row r="36" spans="1:17" ht="15.75">
      <c r="A36" s="22" t="str">
        <f>Prezentace!B38</f>
        <v>R</v>
      </c>
      <c r="B36" s="23" t="str">
        <f>Prezentace!C38</f>
        <v>Smejkal</v>
      </c>
      <c r="C36" s="24" t="str">
        <f>Prezentace!D38</f>
        <v>Martin</v>
      </c>
      <c r="D36" s="25">
        <v>200</v>
      </c>
      <c r="E36" s="26">
        <v>9</v>
      </c>
      <c r="F36" s="27">
        <v>10</v>
      </c>
      <c r="G36" s="27">
        <v>9</v>
      </c>
      <c r="H36" s="27">
        <v>6</v>
      </c>
      <c r="I36" s="27">
        <v>7</v>
      </c>
      <c r="J36" s="27">
        <v>7</v>
      </c>
      <c r="K36" s="27">
        <v>10</v>
      </c>
      <c r="L36" s="27">
        <v>7</v>
      </c>
      <c r="M36" s="27">
        <v>7</v>
      </c>
      <c r="N36" s="27">
        <v>4</v>
      </c>
      <c r="O36" s="28"/>
      <c r="P36" s="29">
        <v>86.7</v>
      </c>
      <c r="Q36" s="30">
        <f t="shared" ref="Q36:Q54" si="1">SUM(D36:O36)-P36</f>
        <v>189.3</v>
      </c>
    </row>
    <row r="37" spans="1:17" ht="15.75">
      <c r="A37" s="22" t="str">
        <f>Prezentace!B39</f>
        <v>R</v>
      </c>
      <c r="B37" s="23" t="str">
        <f>Prezentace!C39</f>
        <v xml:space="preserve">Jelínek </v>
      </c>
      <c r="C37" s="24" t="str">
        <f>Prezentace!D39</f>
        <v>Antonín</v>
      </c>
      <c r="D37" s="25">
        <v>200</v>
      </c>
      <c r="E37" s="26">
        <v>4</v>
      </c>
      <c r="F37" s="27">
        <v>4</v>
      </c>
      <c r="G37" s="27">
        <v>3</v>
      </c>
      <c r="H37" s="27">
        <v>2</v>
      </c>
      <c r="I37" s="27">
        <v>5</v>
      </c>
      <c r="J37" s="27">
        <v>3</v>
      </c>
      <c r="K37" s="27">
        <v>0</v>
      </c>
      <c r="L37" s="27">
        <v>0</v>
      </c>
      <c r="M37" s="27">
        <v>8</v>
      </c>
      <c r="N37" s="27">
        <v>6</v>
      </c>
      <c r="O37" s="28"/>
      <c r="P37" s="29">
        <v>71.97</v>
      </c>
      <c r="Q37" s="30">
        <f t="shared" si="1"/>
        <v>163.03</v>
      </c>
    </row>
    <row r="38" spans="1:17" ht="15.75">
      <c r="A38" s="22" t="str">
        <f>Prezentace!B40</f>
        <v>P</v>
      </c>
      <c r="B38" s="23" t="str">
        <f>Prezentace!C40</f>
        <v xml:space="preserve">Jílek  </v>
      </c>
      <c r="C38" s="24" t="str">
        <f>Prezentace!D40</f>
        <v>Milan</v>
      </c>
      <c r="D38" s="25">
        <v>200</v>
      </c>
      <c r="E38" s="26">
        <v>6</v>
      </c>
      <c r="F38" s="27">
        <v>9</v>
      </c>
      <c r="G38" s="27">
        <v>8</v>
      </c>
      <c r="H38" s="27">
        <v>0</v>
      </c>
      <c r="I38" s="27">
        <v>10</v>
      </c>
      <c r="J38" s="27">
        <v>1</v>
      </c>
      <c r="K38" s="27">
        <v>0</v>
      </c>
      <c r="L38" s="27">
        <v>8</v>
      </c>
      <c r="M38" s="27">
        <v>6</v>
      </c>
      <c r="N38" s="27">
        <v>9</v>
      </c>
      <c r="O38" s="28"/>
      <c r="P38" s="29">
        <v>123.5</v>
      </c>
      <c r="Q38" s="30">
        <f t="shared" si="1"/>
        <v>133.5</v>
      </c>
    </row>
    <row r="39" spans="1:17" ht="15.75">
      <c r="A39" s="22" t="str">
        <f>Prezentace!B41</f>
        <v>R</v>
      </c>
      <c r="B39" s="23" t="str">
        <f>Prezentace!C41</f>
        <v>Červenka</v>
      </c>
      <c r="C39" s="24" t="str">
        <f>Prezentace!D41</f>
        <v>Pavel</v>
      </c>
      <c r="D39" s="25">
        <v>200</v>
      </c>
      <c r="E39" s="26">
        <v>5</v>
      </c>
      <c r="F39" s="27">
        <v>9</v>
      </c>
      <c r="G39" s="27">
        <v>9</v>
      </c>
      <c r="H39" s="27">
        <v>5</v>
      </c>
      <c r="I39" s="27">
        <v>8</v>
      </c>
      <c r="J39" s="27">
        <v>0</v>
      </c>
      <c r="K39" s="27">
        <v>0</v>
      </c>
      <c r="L39" s="27">
        <v>3</v>
      </c>
      <c r="M39" s="27">
        <v>8</v>
      </c>
      <c r="N39" s="27">
        <v>4</v>
      </c>
      <c r="O39" s="28"/>
      <c r="P39" s="29">
        <v>117.6</v>
      </c>
      <c r="Q39" s="30">
        <f t="shared" si="1"/>
        <v>133.4</v>
      </c>
    </row>
    <row r="40" spans="1:17" ht="15.75">
      <c r="A40" s="22" t="str">
        <f>Prezentace!B42</f>
        <v>P</v>
      </c>
      <c r="B40" s="23" t="str">
        <f>Prezentace!C42</f>
        <v>Červenka</v>
      </c>
      <c r="C40" s="24" t="str">
        <f>Prezentace!D42</f>
        <v>Pavel</v>
      </c>
      <c r="D40" s="25">
        <v>200</v>
      </c>
      <c r="E40" s="26">
        <v>0</v>
      </c>
      <c r="F40" s="27">
        <v>1</v>
      </c>
      <c r="G40" s="27">
        <v>4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</v>
      </c>
      <c r="N40" s="27">
        <v>0</v>
      </c>
      <c r="O40" s="28"/>
      <c r="P40" s="29">
        <v>72.81</v>
      </c>
      <c r="Q40" s="30">
        <f t="shared" si="1"/>
        <v>133.19</v>
      </c>
    </row>
    <row r="41" spans="1:17" ht="15.75">
      <c r="A41" s="22" t="str">
        <f>Prezentace!B43</f>
        <v>P</v>
      </c>
      <c r="B41" s="23">
        <f>Prezentace!C43</f>
        <v>0</v>
      </c>
      <c r="C41" s="24">
        <f>Prezentace!D43</f>
        <v>0</v>
      </c>
      <c r="D41" s="25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29"/>
      <c r="Q41" s="30">
        <f t="shared" si="1"/>
        <v>0</v>
      </c>
    </row>
    <row r="42" spans="1:17" ht="15.75">
      <c r="A42" s="22" t="str">
        <f>Prezentace!B44</f>
        <v>P</v>
      </c>
      <c r="B42" s="23">
        <f>Prezentace!C44</f>
        <v>0</v>
      </c>
      <c r="C42" s="24">
        <f>Prezentace!D44</f>
        <v>0</v>
      </c>
      <c r="D42" s="25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8"/>
      <c r="P42" s="29"/>
      <c r="Q42" s="30">
        <f t="shared" si="1"/>
        <v>0</v>
      </c>
    </row>
    <row r="43" spans="1:17" ht="15.75">
      <c r="A43" s="22" t="str">
        <f>Prezentace!B45</f>
        <v>P</v>
      </c>
      <c r="B43" s="23">
        <f>Prezentace!C45</f>
        <v>0</v>
      </c>
      <c r="C43" s="24">
        <f>Prezentace!D45</f>
        <v>0</v>
      </c>
      <c r="D43" s="25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29"/>
      <c r="Q43" s="30">
        <f t="shared" si="1"/>
        <v>0</v>
      </c>
    </row>
    <row r="44" spans="1:17" ht="15.75">
      <c r="A44" s="22" t="str">
        <f>Prezentace!B46</f>
        <v>P</v>
      </c>
      <c r="B44" s="23">
        <f>Prezentace!C46</f>
        <v>0</v>
      </c>
      <c r="C44" s="24">
        <f>Prezentace!D46</f>
        <v>0</v>
      </c>
      <c r="D44" s="25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29"/>
      <c r="Q44" s="30">
        <f t="shared" si="1"/>
        <v>0</v>
      </c>
    </row>
    <row r="45" spans="1:17" ht="15.75">
      <c r="A45" s="22" t="str">
        <f>Prezentace!B47</f>
        <v>P</v>
      </c>
      <c r="B45" s="23">
        <f>Prezentace!C47</f>
        <v>0</v>
      </c>
      <c r="C45" s="24">
        <f>Prezentace!D47</f>
        <v>0</v>
      </c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8"/>
      <c r="P45" s="29"/>
      <c r="Q45" s="30">
        <f t="shared" si="1"/>
        <v>0</v>
      </c>
    </row>
    <row r="46" spans="1:17" ht="15.75">
      <c r="A46" s="22" t="str">
        <f>Prezentace!B48</f>
        <v>P</v>
      </c>
      <c r="B46" s="23">
        <f>Prezentace!C48</f>
        <v>0</v>
      </c>
      <c r="C46" s="24">
        <f>Prezentace!D48</f>
        <v>0</v>
      </c>
      <c r="D46" s="25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8"/>
      <c r="P46" s="29"/>
      <c r="Q46" s="30">
        <f t="shared" si="1"/>
        <v>0</v>
      </c>
    </row>
    <row r="47" spans="1:17" ht="15.75">
      <c r="A47" s="22" t="str">
        <f>Prezentace!B49</f>
        <v>P</v>
      </c>
      <c r="B47" s="23">
        <f>Prezentace!C49</f>
        <v>0</v>
      </c>
      <c r="C47" s="24">
        <f>Prezentace!D49</f>
        <v>0</v>
      </c>
      <c r="D47" s="25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9"/>
      <c r="Q47" s="30">
        <f t="shared" si="1"/>
        <v>0</v>
      </c>
    </row>
    <row r="48" spans="1:17" ht="15.75">
      <c r="A48" s="22" t="str">
        <f>Prezentace!B50</f>
        <v>P</v>
      </c>
      <c r="B48" s="23">
        <f>Prezentace!C50</f>
        <v>0</v>
      </c>
      <c r="C48" s="24">
        <f>Prezentace!D50</f>
        <v>0</v>
      </c>
      <c r="D48" s="25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9"/>
      <c r="Q48" s="30">
        <f t="shared" si="1"/>
        <v>0</v>
      </c>
    </row>
    <row r="49" spans="1:17" ht="15.75">
      <c r="A49" s="22" t="str">
        <f>Prezentace!B51</f>
        <v>P</v>
      </c>
      <c r="B49" s="23">
        <f>Prezentace!C51</f>
        <v>0</v>
      </c>
      <c r="C49" s="24">
        <f>Prezentace!D51</f>
        <v>0</v>
      </c>
      <c r="D49" s="25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29"/>
      <c r="Q49" s="30">
        <f t="shared" si="1"/>
        <v>0</v>
      </c>
    </row>
    <row r="50" spans="1:17" ht="15.75">
      <c r="A50" s="22" t="str">
        <f>Prezentace!B52</f>
        <v>P</v>
      </c>
      <c r="B50" s="23">
        <f>Prezentace!C52</f>
        <v>0</v>
      </c>
      <c r="C50" s="24">
        <f>Prezentace!D52</f>
        <v>0</v>
      </c>
      <c r="D50" s="25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9"/>
      <c r="Q50" s="30">
        <f t="shared" si="1"/>
        <v>0</v>
      </c>
    </row>
    <row r="51" spans="1:17" ht="15.75">
      <c r="A51" s="22" t="str">
        <f>Prezentace!B53</f>
        <v>P</v>
      </c>
      <c r="B51" s="23">
        <f>Prezentace!C53</f>
        <v>0</v>
      </c>
      <c r="C51" s="24">
        <f>Prezentace!D53</f>
        <v>0</v>
      </c>
      <c r="D51" s="25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29"/>
      <c r="Q51" s="30">
        <f t="shared" si="1"/>
        <v>0</v>
      </c>
    </row>
    <row r="52" spans="1:17" ht="15.75">
      <c r="A52" s="22" t="str">
        <f>Prezentace!B54</f>
        <v>P</v>
      </c>
      <c r="B52" s="23">
        <f>Prezentace!C54</f>
        <v>0</v>
      </c>
      <c r="C52" s="24">
        <f>Prezentace!D54</f>
        <v>0</v>
      </c>
      <c r="D52" s="25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9"/>
      <c r="Q52" s="30">
        <f t="shared" si="1"/>
        <v>0</v>
      </c>
    </row>
    <row r="53" spans="1:17" ht="15.75">
      <c r="A53" s="22" t="str">
        <f>Prezentace!B55</f>
        <v>P</v>
      </c>
      <c r="B53" s="23">
        <f>Prezentace!C55</f>
        <v>0</v>
      </c>
      <c r="C53" s="24">
        <f>Prezentace!D55</f>
        <v>0</v>
      </c>
      <c r="D53" s="25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9"/>
      <c r="Q53" s="30">
        <f t="shared" si="1"/>
        <v>0</v>
      </c>
    </row>
    <row r="54" spans="1:17" ht="16.5" thickBot="1">
      <c r="A54" s="34" t="str">
        <f>Prezentace!B56</f>
        <v>P</v>
      </c>
      <c r="B54" s="35">
        <f>Prezentace!C56</f>
        <v>0</v>
      </c>
      <c r="C54" s="36">
        <f>Prezentace!D56</f>
        <v>0</v>
      </c>
      <c r="D54" s="37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40"/>
      <c r="P54" s="41"/>
      <c r="Q54" s="42">
        <f t="shared" si="1"/>
        <v>0</v>
      </c>
    </row>
  </sheetData>
  <mergeCells count="1">
    <mergeCell ref="B1:P1"/>
  </mergeCells>
  <phoneticPr fontId="0" type="noConversion"/>
  <conditionalFormatting sqref="A4:A54">
    <cfRule type="cellIs" dxfId="3" priority="1" stopIfTrue="1" operator="equal">
      <formula>"R"</formula>
    </cfRule>
  </conditionalFormatting>
  <pageMargins left="0.55000000000000004" right="0.21" top="0.22" bottom="0.23" header="0.17" footer="0.16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N54"/>
  <sheetViews>
    <sheetView workbookViewId="0">
      <selection activeCell="S33" sqref="S33"/>
    </sheetView>
  </sheetViews>
  <sheetFormatPr defaultRowHeight="12.75"/>
  <cols>
    <col min="1" max="1" width="4.5703125" style="4" customWidth="1"/>
    <col min="2" max="2" width="18.28515625" style="5" customWidth="1"/>
    <col min="3" max="3" width="14.5703125" style="5" customWidth="1"/>
    <col min="4" max="4" width="6.42578125" style="5" customWidth="1"/>
    <col min="5" max="11" width="3.85546875" style="5" customWidth="1"/>
    <col min="12" max="12" width="5.140625" style="5" customWidth="1"/>
    <col min="13" max="13" width="8.42578125" style="5" customWidth="1"/>
    <col min="14" max="14" width="11.5703125" style="5" customWidth="1"/>
    <col min="15" max="15" width="9.140625" style="5"/>
    <col min="16" max="16" width="11.42578125" style="5" bestFit="1" customWidth="1"/>
    <col min="17" max="16384" width="9.140625" style="5"/>
  </cols>
  <sheetData>
    <row r="1" spans="1:14" ht="15.75">
      <c r="B1" s="170" t="s">
        <v>216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4" ht="13.5" thickBot="1">
      <c r="B2" s="5" t="s">
        <v>217</v>
      </c>
      <c r="N2" s="5">
        <f>COUNTIF(N4:N54,"=0")</f>
        <v>14</v>
      </c>
    </row>
    <row r="3" spans="1:14" ht="16.5" thickBot="1">
      <c r="B3" s="6"/>
      <c r="C3" s="6"/>
      <c r="D3" s="11" t="s">
        <v>209</v>
      </c>
      <c r="E3" s="73">
        <v>1</v>
      </c>
      <c r="F3" s="10">
        <v>2</v>
      </c>
      <c r="G3" s="8">
        <v>3</v>
      </c>
      <c r="H3" s="74">
        <v>4</v>
      </c>
      <c r="I3" s="73">
        <v>5</v>
      </c>
      <c r="J3" s="9">
        <v>6</v>
      </c>
      <c r="K3" s="9">
        <v>7</v>
      </c>
      <c r="L3" s="11" t="s">
        <v>211</v>
      </c>
      <c r="M3" s="12" t="s">
        <v>212</v>
      </c>
      <c r="N3" s="12" t="s">
        <v>213</v>
      </c>
    </row>
    <row r="4" spans="1:14" ht="15.75">
      <c r="A4" s="13" t="str">
        <f>Prezentace!B6</f>
        <v>P</v>
      </c>
      <c r="B4" s="14" t="str">
        <f>Prezentace!C6</f>
        <v>Nikodým</v>
      </c>
      <c r="C4" s="15" t="str">
        <f>Prezentace!D6</f>
        <v>David</v>
      </c>
      <c r="D4" s="122">
        <v>250</v>
      </c>
      <c r="E4" s="88">
        <v>9</v>
      </c>
      <c r="F4" s="88">
        <v>9</v>
      </c>
      <c r="G4" s="88">
        <v>10</v>
      </c>
      <c r="H4" s="88">
        <v>10</v>
      </c>
      <c r="I4" s="88">
        <v>10</v>
      </c>
      <c r="J4" s="88">
        <v>10</v>
      </c>
      <c r="K4" s="88">
        <v>10</v>
      </c>
      <c r="L4" s="123"/>
      <c r="M4" s="20">
        <v>39.619999999999997</v>
      </c>
      <c r="N4" s="21">
        <f t="shared" ref="N4:N35" si="0">SUM(D4:L4)-M4</f>
        <v>278.38</v>
      </c>
    </row>
    <row r="5" spans="1:14" ht="15.75">
      <c r="A5" s="22" t="str">
        <f>Prezentace!B7</f>
        <v>P</v>
      </c>
      <c r="B5" s="23" t="str">
        <f>Prezentace!C7</f>
        <v>Herceg</v>
      </c>
      <c r="C5" s="24" t="str">
        <f>Prezentace!D7</f>
        <v>Bohumil</v>
      </c>
      <c r="D5" s="25">
        <v>250</v>
      </c>
      <c r="E5" s="27">
        <v>10</v>
      </c>
      <c r="F5" s="27">
        <v>9</v>
      </c>
      <c r="G5" s="27">
        <v>10</v>
      </c>
      <c r="H5" s="27">
        <v>10</v>
      </c>
      <c r="I5" s="27">
        <v>9</v>
      </c>
      <c r="J5" s="27">
        <v>9</v>
      </c>
      <c r="K5" s="27">
        <v>10</v>
      </c>
      <c r="L5" s="117">
        <v>9</v>
      </c>
      <c r="M5" s="29">
        <v>68.209999999999994</v>
      </c>
      <c r="N5" s="30">
        <f t="shared" si="0"/>
        <v>257.79000000000002</v>
      </c>
    </row>
    <row r="6" spans="1:14" ht="15.75">
      <c r="A6" s="22" t="str">
        <f>Prezentace!B8</f>
        <v>P</v>
      </c>
      <c r="B6" s="23" t="str">
        <f>Prezentace!C8</f>
        <v xml:space="preserve">Koch  st. </v>
      </c>
      <c r="C6" s="24" t="str">
        <f>Prezentace!D8</f>
        <v>Miroslav</v>
      </c>
      <c r="D6" s="25">
        <v>250</v>
      </c>
      <c r="E6" s="27">
        <v>9</v>
      </c>
      <c r="F6" s="27">
        <v>8</v>
      </c>
      <c r="G6" s="27">
        <v>11</v>
      </c>
      <c r="H6" s="27">
        <v>10</v>
      </c>
      <c r="I6" s="27">
        <v>8</v>
      </c>
      <c r="J6" s="27">
        <v>10</v>
      </c>
      <c r="K6" s="27">
        <v>10</v>
      </c>
      <c r="L6" s="117"/>
      <c r="M6" s="29">
        <v>64.89</v>
      </c>
      <c r="N6" s="30">
        <f t="shared" si="0"/>
        <v>251.11</v>
      </c>
    </row>
    <row r="7" spans="1:14" ht="15.75">
      <c r="A7" s="22" t="str">
        <f>Prezentace!B9</f>
        <v>P</v>
      </c>
      <c r="B7" s="23" t="str">
        <f>Prezentace!C9</f>
        <v>Krejča</v>
      </c>
      <c r="C7" s="24" t="str">
        <f>Prezentace!D9</f>
        <v>Vladimír</v>
      </c>
      <c r="D7" s="25">
        <v>250</v>
      </c>
      <c r="E7" s="27">
        <v>9</v>
      </c>
      <c r="F7" s="27">
        <v>8</v>
      </c>
      <c r="G7" s="27">
        <v>10</v>
      </c>
      <c r="H7" s="27">
        <v>10</v>
      </c>
      <c r="I7" s="27">
        <v>11</v>
      </c>
      <c r="J7" s="27">
        <v>10</v>
      </c>
      <c r="K7" s="27">
        <v>8</v>
      </c>
      <c r="L7" s="117"/>
      <c r="M7" s="29">
        <v>56.57</v>
      </c>
      <c r="N7" s="30">
        <f t="shared" si="0"/>
        <v>259.43</v>
      </c>
    </row>
    <row r="8" spans="1:14" ht="15.75">
      <c r="A8" s="22" t="str">
        <f>Prezentace!B10</f>
        <v>P</v>
      </c>
      <c r="B8" s="23" t="str">
        <f>Prezentace!C10</f>
        <v xml:space="preserve">Adensam </v>
      </c>
      <c r="C8" s="24" t="str">
        <f>Prezentace!D10</f>
        <v>Martin</v>
      </c>
      <c r="D8" s="25">
        <v>250</v>
      </c>
      <c r="E8" s="27">
        <v>9</v>
      </c>
      <c r="F8" s="27">
        <v>0</v>
      </c>
      <c r="G8" s="27">
        <v>10</v>
      </c>
      <c r="H8" s="27">
        <v>10</v>
      </c>
      <c r="I8" s="27">
        <v>10</v>
      </c>
      <c r="J8" s="27">
        <v>10</v>
      </c>
      <c r="K8" s="27">
        <v>10</v>
      </c>
      <c r="L8" s="117"/>
      <c r="M8" s="29">
        <v>55.64</v>
      </c>
      <c r="N8" s="30">
        <f t="shared" si="0"/>
        <v>253.36</v>
      </c>
    </row>
    <row r="9" spans="1:14" ht="15.75">
      <c r="A9" s="22" t="str">
        <f>Prezentace!B11</f>
        <v>P</v>
      </c>
      <c r="B9" s="23" t="str">
        <f>Prezentace!C11</f>
        <v>Bína</v>
      </c>
      <c r="C9" s="24" t="str">
        <f>Prezentace!D11</f>
        <v>Jiří</v>
      </c>
      <c r="D9" s="25">
        <v>250</v>
      </c>
      <c r="E9" s="27">
        <v>9</v>
      </c>
      <c r="F9" s="27">
        <v>8</v>
      </c>
      <c r="G9" s="27">
        <v>0</v>
      </c>
      <c r="H9" s="27">
        <v>0</v>
      </c>
      <c r="I9" s="27">
        <v>8</v>
      </c>
      <c r="J9" s="27">
        <v>8</v>
      </c>
      <c r="K9" s="27">
        <v>10</v>
      </c>
      <c r="L9" s="117"/>
      <c r="M9" s="29">
        <v>65.02</v>
      </c>
      <c r="N9" s="30">
        <f t="shared" si="0"/>
        <v>227.98000000000002</v>
      </c>
    </row>
    <row r="10" spans="1:14" ht="15.75">
      <c r="A10" s="22" t="str">
        <f>Prezentace!B12</f>
        <v>P</v>
      </c>
      <c r="B10" s="23" t="str">
        <f>Prezentace!C12</f>
        <v>Novotný</v>
      </c>
      <c r="C10" s="24" t="str">
        <f>Prezentace!D12</f>
        <v>Jaroslav</v>
      </c>
      <c r="D10" s="25">
        <v>250</v>
      </c>
      <c r="E10" s="27">
        <v>8</v>
      </c>
      <c r="F10" s="27">
        <v>7</v>
      </c>
      <c r="G10" s="27">
        <v>9</v>
      </c>
      <c r="H10" s="27">
        <v>10</v>
      </c>
      <c r="I10" s="27">
        <v>9</v>
      </c>
      <c r="J10" s="27">
        <v>10</v>
      </c>
      <c r="K10" s="27">
        <v>9</v>
      </c>
      <c r="L10" s="117"/>
      <c r="M10" s="29">
        <v>29.64</v>
      </c>
      <c r="N10" s="30">
        <f t="shared" si="0"/>
        <v>282.36</v>
      </c>
    </row>
    <row r="11" spans="1:14" ht="15.75">
      <c r="A11" s="22" t="str">
        <f>Prezentace!B13</f>
        <v>P</v>
      </c>
      <c r="B11" s="23" t="str">
        <f>Prezentace!C13</f>
        <v>Bouda</v>
      </c>
      <c r="C11" s="24" t="str">
        <f>Prezentace!D13</f>
        <v>Lukáš</v>
      </c>
      <c r="D11" s="25">
        <v>250</v>
      </c>
      <c r="E11" s="27">
        <v>9</v>
      </c>
      <c r="F11" s="27">
        <v>7</v>
      </c>
      <c r="G11" s="27">
        <v>9</v>
      </c>
      <c r="H11" s="27">
        <v>9</v>
      </c>
      <c r="I11" s="27">
        <v>9</v>
      </c>
      <c r="J11" s="27">
        <v>11</v>
      </c>
      <c r="K11" s="27">
        <v>0</v>
      </c>
      <c r="L11" s="117"/>
      <c r="M11" s="29">
        <v>52.4</v>
      </c>
      <c r="N11" s="30">
        <f t="shared" si="0"/>
        <v>251.6</v>
      </c>
    </row>
    <row r="12" spans="1:14" ht="15.75">
      <c r="A12" s="22" t="str">
        <f>Prezentace!B14</f>
        <v>P</v>
      </c>
      <c r="B12" s="23" t="str">
        <f>Prezentace!C14</f>
        <v>Jírů</v>
      </c>
      <c r="C12" s="24" t="str">
        <f>Prezentace!D14</f>
        <v>Václav</v>
      </c>
      <c r="D12" s="25">
        <v>250</v>
      </c>
      <c r="E12" s="27">
        <v>10</v>
      </c>
      <c r="F12" s="27">
        <v>9</v>
      </c>
      <c r="G12" s="27">
        <v>9</v>
      </c>
      <c r="H12" s="27">
        <v>9</v>
      </c>
      <c r="I12" s="27">
        <v>11</v>
      </c>
      <c r="J12" s="27">
        <v>9</v>
      </c>
      <c r="K12" s="27">
        <v>8</v>
      </c>
      <c r="L12" s="117"/>
      <c r="M12" s="29">
        <v>56.15</v>
      </c>
      <c r="N12" s="30">
        <f t="shared" si="0"/>
        <v>258.85000000000002</v>
      </c>
    </row>
    <row r="13" spans="1:14" ht="15.75">
      <c r="A13" s="22" t="str">
        <f>Prezentace!B15</f>
        <v>P</v>
      </c>
      <c r="B13" s="23" t="str">
        <f>Prezentace!C15</f>
        <v xml:space="preserve">Jíša   </v>
      </c>
      <c r="C13" s="24" t="str">
        <f>Prezentace!D15</f>
        <v>Miroslav</v>
      </c>
      <c r="D13" s="25">
        <v>250</v>
      </c>
      <c r="E13" s="27">
        <v>10</v>
      </c>
      <c r="F13" s="27">
        <v>8</v>
      </c>
      <c r="G13" s="27">
        <v>11</v>
      </c>
      <c r="H13" s="27">
        <v>10</v>
      </c>
      <c r="I13" s="27">
        <v>10</v>
      </c>
      <c r="J13" s="27">
        <v>10</v>
      </c>
      <c r="K13" s="27">
        <v>10</v>
      </c>
      <c r="L13" s="117"/>
      <c r="M13" s="29">
        <v>40.1</v>
      </c>
      <c r="N13" s="30">
        <f t="shared" si="0"/>
        <v>278.89999999999998</v>
      </c>
    </row>
    <row r="14" spans="1:14" ht="15.75">
      <c r="A14" s="22" t="str">
        <f>Prezentace!B16</f>
        <v>P</v>
      </c>
      <c r="B14" s="23" t="str">
        <f>Prezentace!C16</f>
        <v>Smejkal</v>
      </c>
      <c r="C14" s="24" t="str">
        <f>Prezentace!D16</f>
        <v>Martin</v>
      </c>
      <c r="D14" s="25">
        <v>250</v>
      </c>
      <c r="E14" s="27">
        <v>6</v>
      </c>
      <c r="F14" s="27">
        <v>7</v>
      </c>
      <c r="G14" s="27">
        <v>11</v>
      </c>
      <c r="H14" s="27">
        <v>10</v>
      </c>
      <c r="I14" s="27">
        <v>9</v>
      </c>
      <c r="J14" s="27">
        <v>10</v>
      </c>
      <c r="K14" s="27">
        <v>10</v>
      </c>
      <c r="L14" s="117"/>
      <c r="M14" s="29">
        <v>39.07</v>
      </c>
      <c r="N14" s="30">
        <f t="shared" si="0"/>
        <v>273.93</v>
      </c>
    </row>
    <row r="15" spans="1:14" ht="15.75">
      <c r="A15" s="22" t="str">
        <f>Prezentace!B17</f>
        <v>P</v>
      </c>
      <c r="B15" s="23" t="str">
        <f>Prezentace!C17</f>
        <v xml:space="preserve">Jelínek </v>
      </c>
      <c r="C15" s="24" t="str">
        <f>Prezentace!D17</f>
        <v>Antonín</v>
      </c>
      <c r="D15" s="25">
        <v>250</v>
      </c>
      <c r="E15" s="32">
        <v>10</v>
      </c>
      <c r="F15" s="32">
        <v>8</v>
      </c>
      <c r="G15" s="32">
        <v>9</v>
      </c>
      <c r="H15" s="32">
        <v>9</v>
      </c>
      <c r="I15" s="32">
        <v>10</v>
      </c>
      <c r="J15" s="32">
        <v>10</v>
      </c>
      <c r="K15" s="32">
        <v>10</v>
      </c>
      <c r="L15" s="118"/>
      <c r="M15" s="29">
        <v>38.32</v>
      </c>
      <c r="N15" s="30">
        <f t="shared" si="0"/>
        <v>277.68</v>
      </c>
    </row>
    <row r="16" spans="1:14" ht="15.75">
      <c r="A16" s="22" t="str">
        <f>Prezentace!B18</f>
        <v>P</v>
      </c>
      <c r="B16" s="23" t="str">
        <f>Prezentace!C18</f>
        <v xml:space="preserve">Janovský </v>
      </c>
      <c r="C16" s="24" t="str">
        <f>Prezentace!D18</f>
        <v>Mojmír</v>
      </c>
      <c r="D16" s="25">
        <v>250</v>
      </c>
      <c r="E16" s="27">
        <v>7</v>
      </c>
      <c r="F16" s="27">
        <v>9</v>
      </c>
      <c r="G16" s="27">
        <v>9</v>
      </c>
      <c r="H16" s="27">
        <v>8</v>
      </c>
      <c r="I16" s="27">
        <v>9</v>
      </c>
      <c r="J16" s="27">
        <v>9</v>
      </c>
      <c r="K16" s="27">
        <v>9</v>
      </c>
      <c r="L16" s="117"/>
      <c r="M16" s="29">
        <v>81.94</v>
      </c>
      <c r="N16" s="30">
        <f t="shared" si="0"/>
        <v>228.06</v>
      </c>
    </row>
    <row r="17" spans="1:14" ht="15.75">
      <c r="A17" s="22" t="str">
        <f>Prezentace!B19</f>
        <v>P</v>
      </c>
      <c r="B17" s="23" t="str">
        <f>Prezentace!C19</f>
        <v>Vozdecký</v>
      </c>
      <c r="C17" s="24" t="str">
        <f>Prezentace!D19</f>
        <v>Václav</v>
      </c>
      <c r="D17" s="25">
        <v>190</v>
      </c>
      <c r="E17" s="27">
        <v>9</v>
      </c>
      <c r="F17" s="27">
        <v>0</v>
      </c>
      <c r="G17" s="27">
        <v>0</v>
      </c>
      <c r="H17" s="27">
        <v>9</v>
      </c>
      <c r="I17" s="27">
        <v>9</v>
      </c>
      <c r="J17" s="27">
        <v>9</v>
      </c>
      <c r="K17" s="27">
        <v>0</v>
      </c>
      <c r="L17" s="117"/>
      <c r="M17" s="29">
        <v>131.09</v>
      </c>
      <c r="N17" s="30">
        <f t="shared" si="0"/>
        <v>94.91</v>
      </c>
    </row>
    <row r="18" spans="1:14" ht="15.75">
      <c r="A18" s="22" t="str">
        <f>Prezentace!B20</f>
        <v>P</v>
      </c>
      <c r="B18" s="23" t="str">
        <f>Prezentace!C20</f>
        <v xml:space="preserve">Fiala  </v>
      </c>
      <c r="C18" s="24" t="str">
        <f>Prezentace!D20</f>
        <v>Miroslav</v>
      </c>
      <c r="D18" s="25">
        <v>250</v>
      </c>
      <c r="E18" s="27">
        <v>9</v>
      </c>
      <c r="F18" s="27">
        <v>8</v>
      </c>
      <c r="G18" s="27">
        <v>11</v>
      </c>
      <c r="H18" s="27">
        <v>10</v>
      </c>
      <c r="I18" s="27">
        <v>10</v>
      </c>
      <c r="J18" s="27">
        <v>10</v>
      </c>
      <c r="K18" s="27">
        <v>11</v>
      </c>
      <c r="L18" s="117"/>
      <c r="M18" s="29">
        <v>59.05</v>
      </c>
      <c r="N18" s="30">
        <f t="shared" si="0"/>
        <v>259.95</v>
      </c>
    </row>
    <row r="19" spans="1:14" ht="15.75">
      <c r="A19" s="22" t="str">
        <f>Prezentace!B21</f>
        <v>P</v>
      </c>
      <c r="B19" s="23" t="str">
        <f>Prezentace!C21</f>
        <v xml:space="preserve">Čekal </v>
      </c>
      <c r="C19" s="24" t="str">
        <f>Prezentace!D21</f>
        <v>Josef</v>
      </c>
      <c r="D19" s="25">
        <v>250</v>
      </c>
      <c r="E19" s="27">
        <v>10</v>
      </c>
      <c r="F19" s="27">
        <v>0</v>
      </c>
      <c r="G19" s="27">
        <v>10</v>
      </c>
      <c r="H19" s="27">
        <v>8</v>
      </c>
      <c r="I19" s="27">
        <v>10</v>
      </c>
      <c r="J19" s="27">
        <v>9</v>
      </c>
      <c r="K19" s="27">
        <v>11</v>
      </c>
      <c r="L19" s="117"/>
      <c r="M19" s="29">
        <v>64.510000000000005</v>
      </c>
      <c r="N19" s="30">
        <f t="shared" si="0"/>
        <v>243.49</v>
      </c>
    </row>
    <row r="20" spans="1:14" ht="15.75">
      <c r="A20" s="22" t="str">
        <f>Prezentace!B22</f>
        <v>P</v>
      </c>
      <c r="B20" s="23" t="str">
        <f>Prezentace!C22</f>
        <v xml:space="preserve">Kostříž </v>
      </c>
      <c r="C20" s="24" t="str">
        <f>Prezentace!D22</f>
        <v>Jaroslav</v>
      </c>
      <c r="D20" s="25">
        <v>250</v>
      </c>
      <c r="E20" s="27">
        <v>8</v>
      </c>
      <c r="F20" s="27">
        <v>0</v>
      </c>
      <c r="G20" s="27">
        <v>8</v>
      </c>
      <c r="H20" s="27">
        <v>11</v>
      </c>
      <c r="I20" s="27">
        <v>10</v>
      </c>
      <c r="J20" s="27">
        <v>9</v>
      </c>
      <c r="K20" s="27">
        <v>9</v>
      </c>
      <c r="L20" s="117"/>
      <c r="M20" s="29">
        <v>58.31</v>
      </c>
      <c r="N20" s="30">
        <f t="shared" si="0"/>
        <v>246.69</v>
      </c>
    </row>
    <row r="21" spans="1:14" ht="15.75">
      <c r="A21" s="22" t="str">
        <f>Prezentace!B23</f>
        <v>P</v>
      </c>
      <c r="B21" s="23" t="str">
        <f>Prezentace!C23</f>
        <v xml:space="preserve">Fuksa  </v>
      </c>
      <c r="C21" s="24" t="str">
        <f>Prezentace!D23</f>
        <v>Viktor</v>
      </c>
      <c r="D21" s="25">
        <v>250</v>
      </c>
      <c r="E21" s="27">
        <v>9</v>
      </c>
      <c r="F21" s="27">
        <v>8</v>
      </c>
      <c r="G21" s="27">
        <v>9</v>
      </c>
      <c r="H21" s="27">
        <v>9</v>
      </c>
      <c r="I21" s="27">
        <v>10</v>
      </c>
      <c r="J21" s="27">
        <v>10</v>
      </c>
      <c r="K21" s="27">
        <v>10</v>
      </c>
      <c r="L21" s="117"/>
      <c r="M21" s="29">
        <v>60.34</v>
      </c>
      <c r="N21" s="30">
        <f t="shared" si="0"/>
        <v>254.66</v>
      </c>
    </row>
    <row r="22" spans="1:14" ht="15.75">
      <c r="A22" s="22" t="str">
        <f>Prezentace!B24</f>
        <v>P</v>
      </c>
      <c r="B22" s="23" t="str">
        <f>Prezentace!C24</f>
        <v xml:space="preserve">Urbanec  </v>
      </c>
      <c r="C22" s="24" t="str">
        <f>Prezentace!D24</f>
        <v>Antonín</v>
      </c>
      <c r="D22" s="25">
        <v>250</v>
      </c>
      <c r="E22" s="27">
        <v>10</v>
      </c>
      <c r="F22" s="27">
        <v>8</v>
      </c>
      <c r="G22" s="27">
        <v>0</v>
      </c>
      <c r="H22" s="27">
        <v>9</v>
      </c>
      <c r="I22" s="27">
        <v>9</v>
      </c>
      <c r="J22" s="27">
        <v>8</v>
      </c>
      <c r="K22" s="27">
        <v>10</v>
      </c>
      <c r="L22" s="117"/>
      <c r="M22" s="29">
        <v>88.33</v>
      </c>
      <c r="N22" s="30">
        <f t="shared" si="0"/>
        <v>215.67000000000002</v>
      </c>
    </row>
    <row r="23" spans="1:14" ht="15.75">
      <c r="A23" s="22" t="str">
        <f>Prezentace!B25</f>
        <v>P</v>
      </c>
      <c r="B23" s="23" t="str">
        <f>Prezentace!C25</f>
        <v xml:space="preserve">Získal </v>
      </c>
      <c r="C23" s="24" t="str">
        <f>Prezentace!D25</f>
        <v>Karel</v>
      </c>
      <c r="D23" s="25">
        <v>250</v>
      </c>
      <c r="E23" s="27">
        <v>9</v>
      </c>
      <c r="F23" s="27">
        <v>7</v>
      </c>
      <c r="G23" s="27">
        <v>10</v>
      </c>
      <c r="H23" s="27">
        <v>9</v>
      </c>
      <c r="I23" s="27">
        <v>9</v>
      </c>
      <c r="J23" s="27">
        <v>10</v>
      </c>
      <c r="K23" s="27">
        <v>9</v>
      </c>
      <c r="L23" s="117"/>
      <c r="M23" s="29">
        <v>65.3</v>
      </c>
      <c r="N23" s="30">
        <f t="shared" si="0"/>
        <v>247.7</v>
      </c>
    </row>
    <row r="24" spans="1:14" ht="15.75">
      <c r="A24" s="22" t="str">
        <f>Prezentace!B26</f>
        <v>P</v>
      </c>
      <c r="B24" s="23" t="str">
        <f>Prezentace!C26</f>
        <v xml:space="preserve">VejslíK </v>
      </c>
      <c r="C24" s="24" t="str">
        <f>Prezentace!D26</f>
        <v>Vladimír</v>
      </c>
      <c r="D24" s="25">
        <v>250</v>
      </c>
      <c r="E24" s="32">
        <v>10</v>
      </c>
      <c r="F24" s="32">
        <v>9</v>
      </c>
      <c r="G24" s="32">
        <v>11</v>
      </c>
      <c r="H24" s="32">
        <v>10</v>
      </c>
      <c r="I24" s="32">
        <v>0</v>
      </c>
      <c r="J24" s="32">
        <v>10</v>
      </c>
      <c r="K24" s="32">
        <v>11</v>
      </c>
      <c r="L24" s="118"/>
      <c r="M24" s="29">
        <v>42.33</v>
      </c>
      <c r="N24" s="30">
        <f t="shared" si="0"/>
        <v>268.67</v>
      </c>
    </row>
    <row r="25" spans="1:14" ht="15.75">
      <c r="A25" s="22" t="str">
        <f>Prezentace!B27</f>
        <v>P</v>
      </c>
      <c r="B25" s="23" t="str">
        <f>Prezentace!C27</f>
        <v>Mareš</v>
      </c>
      <c r="C25" s="24" t="str">
        <f>Prezentace!D27</f>
        <v>Rostislav</v>
      </c>
      <c r="D25" s="25">
        <v>250</v>
      </c>
      <c r="E25" s="27">
        <v>9</v>
      </c>
      <c r="F25" s="27">
        <v>9</v>
      </c>
      <c r="G25" s="27">
        <v>9</v>
      </c>
      <c r="H25" s="27">
        <v>9</v>
      </c>
      <c r="I25" s="27">
        <v>11</v>
      </c>
      <c r="J25" s="27">
        <v>10</v>
      </c>
      <c r="K25" s="27">
        <v>10</v>
      </c>
      <c r="L25" s="117"/>
      <c r="M25" s="29">
        <v>65.319999999999993</v>
      </c>
      <c r="N25" s="30">
        <f t="shared" si="0"/>
        <v>251.68</v>
      </c>
    </row>
    <row r="26" spans="1:14" ht="15.75">
      <c r="A26" s="22" t="str">
        <f>Prezentace!B28</f>
        <v>P</v>
      </c>
      <c r="B26" s="23" t="str">
        <f>Prezentace!C28</f>
        <v>Koch   ml.</v>
      </c>
      <c r="C26" s="24" t="str">
        <f>Prezentace!D28</f>
        <v>Miroslav</v>
      </c>
      <c r="D26" s="25">
        <v>250</v>
      </c>
      <c r="E26" s="27">
        <v>10</v>
      </c>
      <c r="F26" s="27">
        <v>10</v>
      </c>
      <c r="G26" s="27">
        <v>8</v>
      </c>
      <c r="H26" s="27">
        <v>8</v>
      </c>
      <c r="I26" s="27">
        <v>0</v>
      </c>
      <c r="J26" s="27">
        <v>0</v>
      </c>
      <c r="K26" s="27">
        <v>10</v>
      </c>
      <c r="L26" s="117"/>
      <c r="M26" s="29">
        <v>117.9</v>
      </c>
      <c r="N26" s="30">
        <f t="shared" si="0"/>
        <v>178.1</v>
      </c>
    </row>
    <row r="27" spans="1:14" ht="15.75">
      <c r="A27" s="22" t="str">
        <f>Prezentace!B29</f>
        <v>P</v>
      </c>
      <c r="B27" s="23" t="str">
        <f>Prezentace!C29</f>
        <v xml:space="preserve">Sluka </v>
      </c>
      <c r="C27" s="24" t="str">
        <f>Prezentace!D29</f>
        <v>Jiří</v>
      </c>
      <c r="D27" s="25">
        <v>250</v>
      </c>
      <c r="E27" s="27">
        <v>8</v>
      </c>
      <c r="F27" s="27">
        <v>8</v>
      </c>
      <c r="G27" s="27">
        <v>0</v>
      </c>
      <c r="H27" s="27">
        <v>8</v>
      </c>
      <c r="I27" s="27">
        <v>9</v>
      </c>
      <c r="J27" s="27">
        <v>8</v>
      </c>
      <c r="K27" s="27">
        <v>0</v>
      </c>
      <c r="L27" s="117"/>
      <c r="M27" s="29">
        <v>54.2</v>
      </c>
      <c r="N27" s="30">
        <f t="shared" si="0"/>
        <v>236.8</v>
      </c>
    </row>
    <row r="28" spans="1:14" ht="15.75">
      <c r="A28" s="22" t="str">
        <f>Prezentace!B30</f>
        <v>P</v>
      </c>
      <c r="B28" s="23" t="str">
        <f>Prezentace!C30</f>
        <v xml:space="preserve">Gažák </v>
      </c>
      <c r="C28" s="24" t="str">
        <f>Prezentace!D30</f>
        <v>Karel</v>
      </c>
      <c r="D28" s="25">
        <v>250</v>
      </c>
      <c r="E28" s="27">
        <v>9</v>
      </c>
      <c r="F28" s="27">
        <v>8</v>
      </c>
      <c r="G28" s="27">
        <v>9</v>
      </c>
      <c r="H28" s="27">
        <v>10</v>
      </c>
      <c r="I28" s="27">
        <v>8</v>
      </c>
      <c r="J28" s="27">
        <v>0</v>
      </c>
      <c r="K28" s="27">
        <v>9</v>
      </c>
      <c r="L28" s="117"/>
      <c r="M28" s="29">
        <v>58.48</v>
      </c>
      <c r="N28" s="30">
        <f t="shared" si="0"/>
        <v>244.52</v>
      </c>
    </row>
    <row r="29" spans="1:14" ht="15.75">
      <c r="A29" s="22" t="str">
        <f>Prezentace!B31</f>
        <v>P</v>
      </c>
      <c r="B29" s="23" t="str">
        <f>Prezentace!C31</f>
        <v xml:space="preserve">Žemlička </v>
      </c>
      <c r="C29" s="24" t="str">
        <f>Prezentace!D31</f>
        <v>Ladislav</v>
      </c>
      <c r="D29" s="25">
        <v>250</v>
      </c>
      <c r="E29" s="27">
        <v>10</v>
      </c>
      <c r="F29" s="27">
        <v>8</v>
      </c>
      <c r="G29" s="27">
        <v>10</v>
      </c>
      <c r="H29" s="27">
        <v>9</v>
      </c>
      <c r="I29" s="27">
        <v>8</v>
      </c>
      <c r="J29" s="27">
        <v>11</v>
      </c>
      <c r="K29" s="27">
        <v>8</v>
      </c>
      <c r="L29" s="117"/>
      <c r="M29" s="29">
        <v>77.41</v>
      </c>
      <c r="N29" s="30">
        <f t="shared" si="0"/>
        <v>236.59</v>
      </c>
    </row>
    <row r="30" spans="1:14" ht="15.75">
      <c r="A30" s="22" t="str">
        <f>Prezentace!B32</f>
        <v>P</v>
      </c>
      <c r="B30" s="23" t="str">
        <f>Prezentace!C32</f>
        <v>Žemličková</v>
      </c>
      <c r="C30" s="24" t="str">
        <f>Prezentace!D32</f>
        <v>Marie</v>
      </c>
      <c r="D30" s="25">
        <v>250</v>
      </c>
      <c r="E30" s="27">
        <v>7</v>
      </c>
      <c r="F30" s="27">
        <v>0</v>
      </c>
      <c r="G30" s="27">
        <v>10</v>
      </c>
      <c r="H30" s="27">
        <v>0</v>
      </c>
      <c r="I30" s="27">
        <v>8</v>
      </c>
      <c r="J30" s="27">
        <v>9</v>
      </c>
      <c r="K30" s="27">
        <v>8</v>
      </c>
      <c r="L30" s="117"/>
      <c r="M30" s="29">
        <v>79.989999999999995</v>
      </c>
      <c r="N30" s="30">
        <f t="shared" si="0"/>
        <v>212.01</v>
      </c>
    </row>
    <row r="31" spans="1:14" ht="15.75">
      <c r="A31" s="22" t="str">
        <f>Prezentace!B33</f>
        <v>P</v>
      </c>
      <c r="B31" s="23" t="str">
        <f>Prezentace!C33</f>
        <v xml:space="preserve">Píša </v>
      </c>
      <c r="C31" s="24" t="str">
        <f>Prezentace!D33</f>
        <v>Ladislav</v>
      </c>
      <c r="D31" s="25">
        <v>250</v>
      </c>
      <c r="E31" s="27">
        <v>8</v>
      </c>
      <c r="F31" s="27">
        <v>0</v>
      </c>
      <c r="G31" s="27">
        <v>10</v>
      </c>
      <c r="H31" s="27">
        <v>11</v>
      </c>
      <c r="I31" s="27">
        <v>8</v>
      </c>
      <c r="J31" s="27">
        <v>0</v>
      </c>
      <c r="K31" s="27">
        <v>9</v>
      </c>
      <c r="L31" s="117"/>
      <c r="M31" s="29">
        <v>104.8</v>
      </c>
      <c r="N31" s="30">
        <f t="shared" si="0"/>
        <v>191.2</v>
      </c>
    </row>
    <row r="32" spans="1:14" ht="15.75">
      <c r="A32" s="22" t="str">
        <f>Prezentace!B34</f>
        <v>R</v>
      </c>
      <c r="B32" s="23" t="str">
        <f>Prezentace!C34</f>
        <v xml:space="preserve">Adensam </v>
      </c>
      <c r="C32" s="24" t="str">
        <f>Prezentace!D34</f>
        <v>Martin</v>
      </c>
      <c r="D32" s="25">
        <v>250</v>
      </c>
      <c r="E32" s="27">
        <v>10</v>
      </c>
      <c r="F32" s="27">
        <v>8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17"/>
      <c r="M32" s="29">
        <v>65.680000000000007</v>
      </c>
      <c r="N32" s="30">
        <f t="shared" si="0"/>
        <v>202.32</v>
      </c>
    </row>
    <row r="33" spans="1:14" ht="15.75">
      <c r="A33" s="22" t="str">
        <f>Prezentace!B35</f>
        <v>R</v>
      </c>
      <c r="B33" s="23" t="str">
        <f>Prezentace!C35</f>
        <v>Bína</v>
      </c>
      <c r="C33" s="24" t="str">
        <f>Prezentace!D35</f>
        <v>Jiří</v>
      </c>
      <c r="D33" s="25">
        <v>250</v>
      </c>
      <c r="E33" s="32">
        <v>7</v>
      </c>
      <c r="F33" s="32">
        <v>0</v>
      </c>
      <c r="G33" s="32">
        <v>9</v>
      </c>
      <c r="H33" s="32">
        <v>9</v>
      </c>
      <c r="I33" s="32">
        <v>9</v>
      </c>
      <c r="J33" s="32">
        <v>10</v>
      </c>
      <c r="K33" s="32">
        <v>9</v>
      </c>
      <c r="L33" s="118"/>
      <c r="M33" s="29">
        <v>110.04</v>
      </c>
      <c r="N33" s="30">
        <f t="shared" si="0"/>
        <v>192.95999999999998</v>
      </c>
    </row>
    <row r="34" spans="1:14" ht="15.75">
      <c r="A34" s="22" t="str">
        <f>Prezentace!B36</f>
        <v>R</v>
      </c>
      <c r="B34" s="23" t="str">
        <f>Prezentace!C36</f>
        <v>Novotný</v>
      </c>
      <c r="C34" s="24" t="str">
        <f>Prezentace!D36</f>
        <v>Jaroslav</v>
      </c>
      <c r="D34" s="25">
        <v>250</v>
      </c>
      <c r="E34" s="27">
        <v>8</v>
      </c>
      <c r="F34" s="27">
        <v>7</v>
      </c>
      <c r="G34" s="27">
        <v>8</v>
      </c>
      <c r="H34" s="27">
        <v>9</v>
      </c>
      <c r="I34" s="27">
        <v>0</v>
      </c>
      <c r="J34" s="27">
        <v>10</v>
      </c>
      <c r="K34" s="27">
        <v>9</v>
      </c>
      <c r="L34" s="117"/>
      <c r="M34" s="29">
        <v>91.24</v>
      </c>
      <c r="N34" s="30">
        <f t="shared" si="0"/>
        <v>209.76</v>
      </c>
    </row>
    <row r="35" spans="1:14" ht="15.75">
      <c r="A35" s="22" t="str">
        <f>Prezentace!B37</f>
        <v>R</v>
      </c>
      <c r="B35" s="23" t="str">
        <f>Prezentace!C37</f>
        <v xml:space="preserve">Jíša   </v>
      </c>
      <c r="C35" s="24" t="str">
        <f>Prezentace!D37</f>
        <v>Miroslav</v>
      </c>
      <c r="D35" s="25">
        <v>250</v>
      </c>
      <c r="E35" s="27">
        <v>10</v>
      </c>
      <c r="F35" s="27">
        <v>8</v>
      </c>
      <c r="G35" s="27">
        <v>11</v>
      </c>
      <c r="H35" s="27">
        <v>9</v>
      </c>
      <c r="I35" s="27">
        <v>9</v>
      </c>
      <c r="J35" s="27">
        <v>10</v>
      </c>
      <c r="K35" s="27">
        <v>9</v>
      </c>
      <c r="L35" s="117"/>
      <c r="M35" s="29">
        <v>68.61</v>
      </c>
      <c r="N35" s="30">
        <f t="shared" si="0"/>
        <v>247.39</v>
      </c>
    </row>
    <row r="36" spans="1:14" ht="15.75">
      <c r="A36" s="22" t="str">
        <f>Prezentace!B38</f>
        <v>R</v>
      </c>
      <c r="B36" s="23" t="str">
        <f>Prezentace!C38</f>
        <v>Smejkal</v>
      </c>
      <c r="C36" s="24" t="str">
        <f>Prezentace!D38</f>
        <v>Martin</v>
      </c>
      <c r="D36" s="25">
        <v>250</v>
      </c>
      <c r="E36" s="27">
        <v>10</v>
      </c>
      <c r="F36" s="27">
        <v>10</v>
      </c>
      <c r="G36" s="27">
        <v>10</v>
      </c>
      <c r="H36" s="27">
        <v>10</v>
      </c>
      <c r="I36" s="27">
        <v>10</v>
      </c>
      <c r="J36" s="27">
        <v>10</v>
      </c>
      <c r="K36" s="27">
        <v>8</v>
      </c>
      <c r="L36" s="117"/>
      <c r="M36" s="29">
        <v>65.45</v>
      </c>
      <c r="N36" s="30">
        <f t="shared" ref="N36:N54" si="1">SUM(D36:L36)-M36</f>
        <v>252.55</v>
      </c>
    </row>
    <row r="37" spans="1:14" ht="15.75">
      <c r="A37" s="22" t="str">
        <f>Prezentace!B39</f>
        <v>R</v>
      </c>
      <c r="B37" s="23" t="str">
        <f>Prezentace!C39</f>
        <v xml:space="preserve">Jelínek </v>
      </c>
      <c r="C37" s="24" t="str">
        <f>Prezentace!D39</f>
        <v>Antonín</v>
      </c>
      <c r="D37" s="25">
        <v>250</v>
      </c>
      <c r="E37" s="32">
        <v>7</v>
      </c>
      <c r="F37" s="32">
        <v>0</v>
      </c>
      <c r="G37" s="32">
        <v>0</v>
      </c>
      <c r="H37" s="32">
        <v>10</v>
      </c>
      <c r="I37" s="32">
        <v>9</v>
      </c>
      <c r="J37" s="32">
        <v>8</v>
      </c>
      <c r="K37" s="32">
        <v>11</v>
      </c>
      <c r="L37" s="118"/>
      <c r="M37" s="29">
        <v>58.24</v>
      </c>
      <c r="N37" s="30">
        <f t="shared" si="1"/>
        <v>236.76</v>
      </c>
    </row>
    <row r="38" spans="1:14" ht="15.75">
      <c r="A38" s="22" t="str">
        <f>Prezentace!B40</f>
        <v>P</v>
      </c>
      <c r="B38" s="23" t="str">
        <f>Prezentace!C40</f>
        <v xml:space="preserve">Jílek  </v>
      </c>
      <c r="C38" s="24" t="str">
        <f>Prezentace!D40</f>
        <v>Milan</v>
      </c>
      <c r="D38" s="25">
        <v>250</v>
      </c>
      <c r="E38" s="27">
        <v>8</v>
      </c>
      <c r="F38" s="27">
        <v>7</v>
      </c>
      <c r="G38" s="27">
        <v>10</v>
      </c>
      <c r="H38" s="27">
        <v>9</v>
      </c>
      <c r="I38" s="27">
        <v>10</v>
      </c>
      <c r="J38" s="27">
        <v>11</v>
      </c>
      <c r="K38" s="27">
        <v>10</v>
      </c>
      <c r="L38" s="117"/>
      <c r="M38" s="29">
        <v>83.4</v>
      </c>
      <c r="N38" s="30">
        <f t="shared" si="1"/>
        <v>231.6</v>
      </c>
    </row>
    <row r="39" spans="1:14" ht="15.75">
      <c r="A39" s="22" t="str">
        <f>Prezentace!B41</f>
        <v>R</v>
      </c>
      <c r="B39" s="23" t="str">
        <f>Prezentace!C41</f>
        <v>Červenka</v>
      </c>
      <c r="C39" s="24" t="str">
        <f>Prezentace!D41</f>
        <v>Pavel</v>
      </c>
      <c r="D39" s="25">
        <v>250</v>
      </c>
      <c r="E39" s="27">
        <v>10</v>
      </c>
      <c r="F39" s="27">
        <v>8</v>
      </c>
      <c r="G39" s="27">
        <v>10</v>
      </c>
      <c r="H39" s="27">
        <v>9</v>
      </c>
      <c r="I39" s="27">
        <v>0</v>
      </c>
      <c r="J39" s="27">
        <v>9</v>
      </c>
      <c r="K39" s="27">
        <v>10</v>
      </c>
      <c r="L39" s="117"/>
      <c r="M39" s="29">
        <v>55.39</v>
      </c>
      <c r="N39" s="30">
        <f t="shared" si="1"/>
        <v>250.61</v>
      </c>
    </row>
    <row r="40" spans="1:14" ht="15.75">
      <c r="A40" s="22" t="str">
        <f>Prezentace!B42</f>
        <v>P</v>
      </c>
      <c r="B40" s="23" t="str">
        <f>Prezentace!C42</f>
        <v>Červenka</v>
      </c>
      <c r="C40" s="24" t="str">
        <f>Prezentace!D42</f>
        <v>Pavel</v>
      </c>
      <c r="D40" s="25">
        <v>250</v>
      </c>
      <c r="E40" s="27">
        <v>10</v>
      </c>
      <c r="F40" s="27">
        <v>8</v>
      </c>
      <c r="G40" s="27">
        <v>10</v>
      </c>
      <c r="H40" s="27">
        <v>0</v>
      </c>
      <c r="I40" s="27">
        <v>10</v>
      </c>
      <c r="J40" s="27">
        <v>11</v>
      </c>
      <c r="K40" s="27">
        <v>11</v>
      </c>
      <c r="L40" s="117"/>
      <c r="M40" s="29">
        <v>40.130000000000003</v>
      </c>
      <c r="N40" s="30">
        <f t="shared" si="1"/>
        <v>269.87</v>
      </c>
    </row>
    <row r="41" spans="1:14" ht="15.75">
      <c r="A41" s="22" t="str">
        <f>Prezentace!B43</f>
        <v>P</v>
      </c>
      <c r="B41" s="23">
        <f>Prezentace!C43</f>
        <v>0</v>
      </c>
      <c r="C41" s="24">
        <f>Prezentace!D43</f>
        <v>0</v>
      </c>
      <c r="D41" s="25"/>
      <c r="E41" s="27"/>
      <c r="F41" s="27"/>
      <c r="G41" s="27"/>
      <c r="H41" s="27"/>
      <c r="I41" s="27"/>
      <c r="J41" s="27"/>
      <c r="K41" s="27"/>
      <c r="L41" s="117"/>
      <c r="M41" s="29"/>
      <c r="N41" s="30">
        <f t="shared" si="1"/>
        <v>0</v>
      </c>
    </row>
    <row r="42" spans="1:14" ht="15.75">
      <c r="A42" s="22" t="str">
        <f>Prezentace!B44</f>
        <v>P</v>
      </c>
      <c r="B42" s="23">
        <f>Prezentace!C44</f>
        <v>0</v>
      </c>
      <c r="C42" s="24">
        <f>Prezentace!D44</f>
        <v>0</v>
      </c>
      <c r="D42" s="25"/>
      <c r="E42" s="27"/>
      <c r="F42" s="27"/>
      <c r="G42" s="27"/>
      <c r="H42" s="27"/>
      <c r="I42" s="27"/>
      <c r="J42" s="27"/>
      <c r="K42" s="27"/>
      <c r="L42" s="117"/>
      <c r="M42" s="29"/>
      <c r="N42" s="30">
        <f t="shared" si="1"/>
        <v>0</v>
      </c>
    </row>
    <row r="43" spans="1:14" ht="15.75">
      <c r="A43" s="22" t="str">
        <f>Prezentace!B45</f>
        <v>P</v>
      </c>
      <c r="B43" s="23">
        <f>Prezentace!C45</f>
        <v>0</v>
      </c>
      <c r="C43" s="24">
        <f>Prezentace!D45</f>
        <v>0</v>
      </c>
      <c r="D43" s="25"/>
      <c r="E43" s="27"/>
      <c r="F43" s="27"/>
      <c r="G43" s="27"/>
      <c r="H43" s="27"/>
      <c r="I43" s="27"/>
      <c r="J43" s="27"/>
      <c r="K43" s="27"/>
      <c r="L43" s="117"/>
      <c r="M43" s="29"/>
      <c r="N43" s="30">
        <f t="shared" si="1"/>
        <v>0</v>
      </c>
    </row>
    <row r="44" spans="1:14" ht="15.75">
      <c r="A44" s="22" t="str">
        <f>Prezentace!B46</f>
        <v>P</v>
      </c>
      <c r="B44" s="23">
        <f>Prezentace!C46</f>
        <v>0</v>
      </c>
      <c r="C44" s="24">
        <f>Prezentace!D46</f>
        <v>0</v>
      </c>
      <c r="D44" s="25"/>
      <c r="E44" s="27"/>
      <c r="F44" s="27"/>
      <c r="G44" s="27"/>
      <c r="H44" s="27"/>
      <c r="I44" s="27"/>
      <c r="J44" s="27"/>
      <c r="K44" s="27"/>
      <c r="L44" s="117"/>
      <c r="M44" s="29"/>
      <c r="N44" s="30">
        <f t="shared" si="1"/>
        <v>0</v>
      </c>
    </row>
    <row r="45" spans="1:14" ht="15.75">
      <c r="A45" s="22" t="str">
        <f>Prezentace!B47</f>
        <v>P</v>
      </c>
      <c r="B45" s="23">
        <f>Prezentace!C47</f>
        <v>0</v>
      </c>
      <c r="C45" s="24">
        <f>Prezentace!D47</f>
        <v>0</v>
      </c>
      <c r="D45" s="25"/>
      <c r="E45" s="27"/>
      <c r="F45" s="27"/>
      <c r="G45" s="27"/>
      <c r="H45" s="27"/>
      <c r="I45" s="27"/>
      <c r="J45" s="27"/>
      <c r="K45" s="27"/>
      <c r="L45" s="117"/>
      <c r="M45" s="29"/>
      <c r="N45" s="30">
        <f t="shared" si="1"/>
        <v>0</v>
      </c>
    </row>
    <row r="46" spans="1:14" ht="15.75">
      <c r="A46" s="22" t="str">
        <f>Prezentace!B48</f>
        <v>P</v>
      </c>
      <c r="B46" s="23">
        <f>Prezentace!C48</f>
        <v>0</v>
      </c>
      <c r="C46" s="24">
        <f>Prezentace!D48</f>
        <v>0</v>
      </c>
      <c r="D46" s="25"/>
      <c r="E46" s="27"/>
      <c r="F46" s="27"/>
      <c r="G46" s="27"/>
      <c r="H46" s="27"/>
      <c r="I46" s="27"/>
      <c r="J46" s="27"/>
      <c r="K46" s="27"/>
      <c r="L46" s="117"/>
      <c r="M46" s="29"/>
      <c r="N46" s="30">
        <f t="shared" si="1"/>
        <v>0</v>
      </c>
    </row>
    <row r="47" spans="1:14" ht="15.75">
      <c r="A47" s="22" t="str">
        <f>Prezentace!B49</f>
        <v>P</v>
      </c>
      <c r="B47" s="23">
        <f>Prezentace!C49</f>
        <v>0</v>
      </c>
      <c r="C47" s="24">
        <f>Prezentace!D49</f>
        <v>0</v>
      </c>
      <c r="D47" s="25"/>
      <c r="E47" s="27"/>
      <c r="F47" s="27"/>
      <c r="G47" s="27"/>
      <c r="H47" s="27"/>
      <c r="I47" s="27"/>
      <c r="J47" s="27"/>
      <c r="K47" s="27"/>
      <c r="L47" s="117"/>
      <c r="M47" s="29"/>
      <c r="N47" s="30">
        <f t="shared" si="1"/>
        <v>0</v>
      </c>
    </row>
    <row r="48" spans="1:14" ht="15.75">
      <c r="A48" s="22" t="str">
        <f>Prezentace!B50</f>
        <v>P</v>
      </c>
      <c r="B48" s="23">
        <f>Prezentace!C50</f>
        <v>0</v>
      </c>
      <c r="C48" s="24">
        <f>Prezentace!D50</f>
        <v>0</v>
      </c>
      <c r="D48" s="25"/>
      <c r="E48" s="27"/>
      <c r="F48" s="27"/>
      <c r="G48" s="27"/>
      <c r="H48" s="27"/>
      <c r="I48" s="27"/>
      <c r="J48" s="27"/>
      <c r="K48" s="27"/>
      <c r="L48" s="117"/>
      <c r="M48" s="29"/>
      <c r="N48" s="30">
        <f t="shared" si="1"/>
        <v>0</v>
      </c>
    </row>
    <row r="49" spans="1:14" ht="15.75">
      <c r="A49" s="22" t="str">
        <f>Prezentace!B51</f>
        <v>P</v>
      </c>
      <c r="B49" s="23">
        <f>Prezentace!C51</f>
        <v>0</v>
      </c>
      <c r="C49" s="24">
        <f>Prezentace!D51</f>
        <v>0</v>
      </c>
      <c r="D49" s="25"/>
      <c r="E49" s="27"/>
      <c r="F49" s="27"/>
      <c r="G49" s="27"/>
      <c r="H49" s="27"/>
      <c r="I49" s="27"/>
      <c r="J49" s="27"/>
      <c r="K49" s="27"/>
      <c r="L49" s="117"/>
      <c r="M49" s="29"/>
      <c r="N49" s="30">
        <f t="shared" si="1"/>
        <v>0</v>
      </c>
    </row>
    <row r="50" spans="1:14" ht="15.75">
      <c r="A50" s="22" t="str">
        <f>Prezentace!B52</f>
        <v>P</v>
      </c>
      <c r="B50" s="23">
        <f>Prezentace!C52</f>
        <v>0</v>
      </c>
      <c r="C50" s="24">
        <f>Prezentace!D52</f>
        <v>0</v>
      </c>
      <c r="D50" s="25"/>
      <c r="E50" s="27"/>
      <c r="F50" s="27"/>
      <c r="G50" s="27"/>
      <c r="H50" s="27"/>
      <c r="I50" s="27"/>
      <c r="J50" s="27"/>
      <c r="K50" s="27"/>
      <c r="L50" s="117"/>
      <c r="M50" s="29"/>
      <c r="N50" s="30">
        <f t="shared" si="1"/>
        <v>0</v>
      </c>
    </row>
    <row r="51" spans="1:14" ht="15.75">
      <c r="A51" s="22" t="str">
        <f>Prezentace!B53</f>
        <v>P</v>
      </c>
      <c r="B51" s="23">
        <f>Prezentace!C53</f>
        <v>0</v>
      </c>
      <c r="C51" s="24">
        <f>Prezentace!D53</f>
        <v>0</v>
      </c>
      <c r="D51" s="25"/>
      <c r="E51" s="27"/>
      <c r="F51" s="27"/>
      <c r="G51" s="27"/>
      <c r="H51" s="27"/>
      <c r="I51" s="27"/>
      <c r="J51" s="27"/>
      <c r="K51" s="27"/>
      <c r="L51" s="117"/>
      <c r="M51" s="29"/>
      <c r="N51" s="30">
        <f t="shared" si="1"/>
        <v>0</v>
      </c>
    </row>
    <row r="52" spans="1:14" ht="15.75">
      <c r="A52" s="22" t="str">
        <f>Prezentace!B54</f>
        <v>P</v>
      </c>
      <c r="B52" s="23">
        <f>Prezentace!C54</f>
        <v>0</v>
      </c>
      <c r="C52" s="24">
        <f>Prezentace!D54</f>
        <v>0</v>
      </c>
      <c r="D52" s="25"/>
      <c r="E52" s="27"/>
      <c r="F52" s="27"/>
      <c r="G52" s="27"/>
      <c r="H52" s="27"/>
      <c r="I52" s="27"/>
      <c r="J52" s="27"/>
      <c r="K52" s="27"/>
      <c r="L52" s="117"/>
      <c r="M52" s="29"/>
      <c r="N52" s="30">
        <f t="shared" si="1"/>
        <v>0</v>
      </c>
    </row>
    <row r="53" spans="1:14" ht="15.75">
      <c r="A53" s="22" t="str">
        <f>Prezentace!B55</f>
        <v>P</v>
      </c>
      <c r="B53" s="23">
        <f>Prezentace!C55</f>
        <v>0</v>
      </c>
      <c r="C53" s="24">
        <f>Prezentace!D55</f>
        <v>0</v>
      </c>
      <c r="D53" s="25"/>
      <c r="E53" s="27"/>
      <c r="F53" s="27"/>
      <c r="G53" s="27"/>
      <c r="H53" s="27"/>
      <c r="I53" s="27"/>
      <c r="J53" s="27"/>
      <c r="K53" s="27"/>
      <c r="L53" s="117"/>
      <c r="M53" s="29"/>
      <c r="N53" s="30">
        <f t="shared" si="1"/>
        <v>0</v>
      </c>
    </row>
    <row r="54" spans="1:14" ht="16.5" thickBot="1">
      <c r="A54" s="34" t="str">
        <f>Prezentace!B56</f>
        <v>P</v>
      </c>
      <c r="B54" s="35">
        <f>Prezentace!C56</f>
        <v>0</v>
      </c>
      <c r="C54" s="36">
        <f>Prezentace!D56</f>
        <v>0</v>
      </c>
      <c r="D54" s="37"/>
      <c r="E54" s="27"/>
      <c r="F54" s="27"/>
      <c r="G54" s="27"/>
      <c r="H54" s="27"/>
      <c r="I54" s="27"/>
      <c r="J54" s="27"/>
      <c r="K54" s="27"/>
      <c r="L54" s="119"/>
      <c r="M54" s="41"/>
      <c r="N54" s="42">
        <f t="shared" si="1"/>
        <v>0</v>
      </c>
    </row>
  </sheetData>
  <mergeCells count="1">
    <mergeCell ref="B1:M1"/>
  </mergeCells>
  <phoneticPr fontId="0" type="noConversion"/>
  <conditionalFormatting sqref="A4:A54">
    <cfRule type="cellIs" dxfId="2" priority="1" stopIfTrue="1" operator="equal">
      <formula>"R"</formula>
    </cfRule>
  </conditionalFormatting>
  <pageMargins left="0.55000000000000004" right="0.21" top="0.22" bottom="0.23" header="0.17" footer="0.16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5"/>
  <sheetViews>
    <sheetView tabSelected="1" topLeftCell="A13" workbookViewId="0">
      <selection activeCell="K36" sqref="K36"/>
    </sheetView>
  </sheetViews>
  <sheetFormatPr defaultRowHeight="12.75"/>
  <cols>
    <col min="1" max="1" width="5.5703125" style="5" customWidth="1"/>
    <col min="2" max="2" width="6.140625" style="5" customWidth="1"/>
    <col min="3" max="3" width="16.5703125" style="5" customWidth="1"/>
    <col min="4" max="4" width="15.42578125" style="5" customWidth="1"/>
    <col min="5" max="5" width="20.28515625" style="5" customWidth="1"/>
    <col min="6" max="8" width="6.42578125" style="5" customWidth="1"/>
    <col min="9" max="9" width="8.140625" style="5" hidden="1" customWidth="1"/>
    <col min="10" max="10" width="9.42578125" style="5" customWidth="1"/>
    <col min="11" max="11" width="11.7109375" style="5" customWidth="1"/>
    <col min="12" max="12" width="9.140625" style="5"/>
    <col min="13" max="13" width="10.85546875" style="5" hidden="1" customWidth="1"/>
    <col min="14" max="14" width="8.85546875" style="5" hidden="1" customWidth="1"/>
    <col min="15" max="15" width="19" style="5" hidden="1" customWidth="1"/>
    <col min="16" max="16384" width="9.140625" style="5"/>
  </cols>
  <sheetData>
    <row r="1" spans="1:16" ht="18" customHeight="1">
      <c r="A1" s="157" t="s">
        <v>0</v>
      </c>
      <c r="B1" s="158"/>
      <c r="C1" s="159"/>
      <c r="D1" s="160"/>
      <c r="E1" s="148" t="s">
        <v>1</v>
      </c>
      <c r="F1" s="149"/>
      <c r="G1" s="149"/>
      <c r="H1" s="149"/>
      <c r="I1" s="150"/>
      <c r="J1" s="142" t="s">
        <v>2</v>
      </c>
      <c r="K1" s="143"/>
      <c r="N1" s="141"/>
      <c r="O1" s="141"/>
      <c r="P1" s="141"/>
    </row>
    <row r="2" spans="1:16" ht="12.75" customHeight="1">
      <c r="A2" s="161"/>
      <c r="B2" s="162"/>
      <c r="C2" s="162"/>
      <c r="D2" s="163"/>
      <c r="E2" s="151"/>
      <c r="F2" s="152"/>
      <c r="G2" s="152"/>
      <c r="H2" s="152"/>
      <c r="I2" s="153"/>
      <c r="J2" s="144"/>
      <c r="K2" s="145"/>
      <c r="N2" s="141"/>
      <c r="O2" s="141"/>
      <c r="P2" s="141"/>
    </row>
    <row r="3" spans="1:16" ht="14.25" customHeight="1" thickBot="1">
      <c r="A3" s="164"/>
      <c r="B3" s="165"/>
      <c r="C3" s="165"/>
      <c r="D3" s="166"/>
      <c r="E3" s="154"/>
      <c r="F3" s="155"/>
      <c r="G3" s="155"/>
      <c r="H3" s="155"/>
      <c r="I3" s="156"/>
      <c r="J3" s="146"/>
      <c r="K3" s="147"/>
      <c r="N3" s="141"/>
      <c r="O3" s="141"/>
      <c r="P3" s="141"/>
    </row>
    <row r="4" spans="1:16" ht="12" customHeight="1">
      <c r="A4" s="167" t="s">
        <v>3</v>
      </c>
      <c r="B4" s="167" t="s">
        <v>4</v>
      </c>
      <c r="C4" s="167" t="s">
        <v>5</v>
      </c>
      <c r="D4" s="167" t="s">
        <v>6</v>
      </c>
      <c r="E4" s="167" t="s">
        <v>7</v>
      </c>
      <c r="F4" s="47" t="s">
        <v>8</v>
      </c>
      <c r="G4" s="47" t="s">
        <v>8</v>
      </c>
      <c r="H4" s="47" t="s">
        <v>8</v>
      </c>
      <c r="I4" s="48" t="s">
        <v>8</v>
      </c>
      <c r="J4" s="48" t="s">
        <v>9</v>
      </c>
      <c r="K4" s="167" t="s">
        <v>10</v>
      </c>
    </row>
    <row r="5" spans="1:16" ht="13.5" customHeight="1" thickBot="1">
      <c r="A5" s="168"/>
      <c r="B5" s="169"/>
      <c r="C5" s="168"/>
      <c r="D5" s="168"/>
      <c r="E5" s="168"/>
      <c r="F5" s="49">
        <v>1</v>
      </c>
      <c r="G5" s="49">
        <v>2</v>
      </c>
      <c r="H5" s="49">
        <v>3</v>
      </c>
      <c r="I5" s="50">
        <v>4</v>
      </c>
      <c r="J5" s="50" t="s">
        <v>11</v>
      </c>
      <c r="K5" s="168"/>
    </row>
    <row r="6" spans="1:16" ht="17.25" customHeight="1">
      <c r="A6" s="83">
        <v>7</v>
      </c>
      <c r="B6" s="86" t="s">
        <v>12</v>
      </c>
      <c r="C6" s="135" t="s">
        <v>44</v>
      </c>
      <c r="D6" s="137" t="s">
        <v>45</v>
      </c>
      <c r="E6" s="130" t="s">
        <v>46</v>
      </c>
      <c r="F6" s="51">
        <f>'1'!N10</f>
        <v>327.32</v>
      </c>
      <c r="G6" s="51">
        <f>'2'!Q10</f>
        <v>234.8</v>
      </c>
      <c r="H6" s="52">
        <f>'3'!N10</f>
        <v>282.36</v>
      </c>
      <c r="I6" s="51" t="e">
        <f>#REF!</f>
        <v>#REF!</v>
      </c>
      <c r="J6" s="80">
        <f t="shared" ref="J6:J35" si="0">SUM(F6:H6)</f>
        <v>844.48</v>
      </c>
      <c r="K6" s="77">
        <f t="shared" ref="K6:K17" si="1">RANK(J6,$J$6:$J$43)</f>
        <v>1</v>
      </c>
    </row>
    <row r="7" spans="1:16" s="53" customFormat="1" ht="17.25" customHeight="1">
      <c r="A7" s="84">
        <v>1</v>
      </c>
      <c r="B7" s="87" t="s">
        <v>12</v>
      </c>
      <c r="C7" s="124" t="s">
        <v>13</v>
      </c>
      <c r="D7" s="125" t="s">
        <v>14</v>
      </c>
      <c r="E7" s="67" t="s">
        <v>15</v>
      </c>
      <c r="F7" s="54">
        <f>'1'!N4</f>
        <v>344.81</v>
      </c>
      <c r="G7" s="54">
        <f>'2'!Q4</f>
        <v>201.73</v>
      </c>
      <c r="H7" s="55">
        <f>'3'!N4</f>
        <v>278.38</v>
      </c>
      <c r="I7" s="54" t="e">
        <f>#REF!</f>
        <v>#REF!</v>
      </c>
      <c r="J7" s="81">
        <f t="shared" si="0"/>
        <v>824.92</v>
      </c>
      <c r="K7" s="78">
        <f t="shared" si="1"/>
        <v>2</v>
      </c>
      <c r="M7" s="53" t="s">
        <v>16</v>
      </c>
      <c r="N7" s="53" t="s">
        <v>17</v>
      </c>
      <c r="O7" s="53" t="s">
        <v>18</v>
      </c>
    </row>
    <row r="8" spans="1:16" s="53" customFormat="1" ht="17.25" customHeight="1">
      <c r="A8" s="84">
        <v>3</v>
      </c>
      <c r="B8" s="87" t="s">
        <v>12</v>
      </c>
      <c r="C8" s="124" t="s">
        <v>26</v>
      </c>
      <c r="D8" s="125" t="s">
        <v>27</v>
      </c>
      <c r="E8" s="67" t="s">
        <v>22</v>
      </c>
      <c r="F8" s="54">
        <f>'1'!N6</f>
        <v>307.11</v>
      </c>
      <c r="G8" s="54">
        <f>'2'!Q6</f>
        <v>194.03</v>
      </c>
      <c r="H8" s="55">
        <f>'3'!N6</f>
        <v>251.11</v>
      </c>
      <c r="I8" s="54" t="e">
        <f>#REF!</f>
        <v>#REF!</v>
      </c>
      <c r="J8" s="81">
        <f t="shared" si="0"/>
        <v>752.25</v>
      </c>
      <c r="K8" s="78">
        <f t="shared" si="1"/>
        <v>3</v>
      </c>
      <c r="M8" s="53" t="s">
        <v>23</v>
      </c>
      <c r="N8" s="53" t="s">
        <v>24</v>
      </c>
      <c r="O8" s="53" t="s">
        <v>25</v>
      </c>
    </row>
    <row r="9" spans="1:16" s="53" customFormat="1" ht="17.25" customHeight="1">
      <c r="A9" s="84">
        <v>10</v>
      </c>
      <c r="B9" s="87" t="s">
        <v>12</v>
      </c>
      <c r="C9" s="124" t="s">
        <v>57</v>
      </c>
      <c r="D9" s="125" t="s">
        <v>27</v>
      </c>
      <c r="E9" s="67" t="s">
        <v>58</v>
      </c>
      <c r="F9" s="54">
        <f>'1'!N13</f>
        <v>250.06</v>
      </c>
      <c r="G9" s="54">
        <f>'2'!Q13</f>
        <v>221.92000000000002</v>
      </c>
      <c r="H9" s="55">
        <f>'3'!N13</f>
        <v>278.89999999999998</v>
      </c>
      <c r="I9" s="54" t="e">
        <f>#REF!</f>
        <v>#REF!</v>
      </c>
      <c r="J9" s="81">
        <f t="shared" si="0"/>
        <v>750.88</v>
      </c>
      <c r="K9" s="78">
        <f t="shared" si="1"/>
        <v>4</v>
      </c>
      <c r="M9" s="53" t="s">
        <v>28</v>
      </c>
      <c r="N9" s="53" t="s">
        <v>29</v>
      </c>
      <c r="O9" s="53" t="s">
        <v>30</v>
      </c>
    </row>
    <row r="10" spans="1:16" s="53" customFormat="1" ht="17.25" customHeight="1">
      <c r="A10" s="84">
        <v>5</v>
      </c>
      <c r="B10" s="87" t="s">
        <v>12</v>
      </c>
      <c r="C10" s="124" t="s">
        <v>36</v>
      </c>
      <c r="D10" s="125" t="s">
        <v>37</v>
      </c>
      <c r="E10" s="67" t="s">
        <v>38</v>
      </c>
      <c r="F10" s="54">
        <f>'1'!N8</f>
        <v>266.39</v>
      </c>
      <c r="G10" s="54">
        <f>'2'!Q8</f>
        <v>230.28</v>
      </c>
      <c r="H10" s="55">
        <f>'3'!N8</f>
        <v>253.36</v>
      </c>
      <c r="I10" s="54" t="e">
        <f>#REF!</f>
        <v>#REF!</v>
      </c>
      <c r="J10" s="81">
        <f t="shared" si="0"/>
        <v>750.03</v>
      </c>
      <c r="K10" s="78">
        <f t="shared" si="1"/>
        <v>5</v>
      </c>
      <c r="M10" s="53" t="s">
        <v>33</v>
      </c>
      <c r="N10" s="53" t="s">
        <v>34</v>
      </c>
      <c r="O10" s="53" t="s">
        <v>35</v>
      </c>
    </row>
    <row r="11" spans="1:16" s="53" customFormat="1" ht="17.25" customHeight="1">
      <c r="A11" s="84">
        <v>19</v>
      </c>
      <c r="B11" s="87" t="s">
        <v>12</v>
      </c>
      <c r="C11" s="131" t="s">
        <v>85</v>
      </c>
      <c r="D11" s="139" t="s">
        <v>76</v>
      </c>
      <c r="E11" s="130" t="s">
        <v>22</v>
      </c>
      <c r="F11" s="54">
        <f>'1'!N21</f>
        <v>299.52999999999997</v>
      </c>
      <c r="G11" s="54">
        <f>'2'!Q21</f>
        <v>192.6</v>
      </c>
      <c r="H11" s="55">
        <f>'3'!N21</f>
        <v>254.66</v>
      </c>
      <c r="I11" s="54" t="e">
        <f>#REF!</f>
        <v>#REF!</v>
      </c>
      <c r="J11" s="81">
        <f t="shared" si="0"/>
        <v>746.79</v>
      </c>
      <c r="K11" s="78">
        <f t="shared" si="1"/>
        <v>6</v>
      </c>
      <c r="M11" s="53" t="s">
        <v>39</v>
      </c>
      <c r="N11" s="53" t="s">
        <v>40</v>
      </c>
      <c r="O11" s="53" t="s">
        <v>41</v>
      </c>
    </row>
    <row r="12" spans="1:16" s="53" customFormat="1" ht="17.25" customHeight="1">
      <c r="A12" s="84">
        <v>11</v>
      </c>
      <c r="B12" s="87" t="s">
        <v>12</v>
      </c>
      <c r="C12" s="135" t="s">
        <v>61</v>
      </c>
      <c r="D12" s="129" t="s">
        <v>37</v>
      </c>
      <c r="E12" s="130" t="s">
        <v>42</v>
      </c>
      <c r="F12" s="54">
        <f>'1'!N14</f>
        <v>255.78</v>
      </c>
      <c r="G12" s="54">
        <f>'2'!Q14</f>
        <v>198.06</v>
      </c>
      <c r="H12" s="55">
        <f>'3'!N14</f>
        <v>273.93</v>
      </c>
      <c r="I12" s="54" t="e">
        <f>#REF!</f>
        <v>#REF!</v>
      </c>
      <c r="J12" s="81">
        <f t="shared" si="0"/>
        <v>727.77</v>
      </c>
      <c r="K12" s="78">
        <f t="shared" si="1"/>
        <v>7</v>
      </c>
      <c r="M12" s="53" t="s">
        <v>43</v>
      </c>
      <c r="N12" s="53" t="s">
        <v>24</v>
      </c>
      <c r="O12" s="53" t="s">
        <v>41</v>
      </c>
    </row>
    <row r="13" spans="1:16" s="53" customFormat="1" ht="17.25" customHeight="1">
      <c r="A13" s="84">
        <v>12</v>
      </c>
      <c r="B13" s="87" t="s">
        <v>12</v>
      </c>
      <c r="C13" s="124" t="s">
        <v>63</v>
      </c>
      <c r="D13" s="138" t="s">
        <v>64</v>
      </c>
      <c r="E13" s="67" t="s">
        <v>15</v>
      </c>
      <c r="F13" s="54">
        <f>'1'!N15</f>
        <v>263.05</v>
      </c>
      <c r="G13" s="54">
        <f>'2'!Q15</f>
        <v>183.73000000000002</v>
      </c>
      <c r="H13" s="55">
        <f>'3'!N15</f>
        <v>277.68</v>
      </c>
      <c r="I13" s="54" t="e">
        <f>#REF!</f>
        <v>#REF!</v>
      </c>
      <c r="J13" s="81">
        <f t="shared" si="0"/>
        <v>724.46</v>
      </c>
      <c r="K13" s="78">
        <f t="shared" si="1"/>
        <v>8</v>
      </c>
      <c r="M13" s="53" t="s">
        <v>47</v>
      </c>
      <c r="N13" s="53" t="s">
        <v>48</v>
      </c>
      <c r="O13" s="53" t="s">
        <v>15</v>
      </c>
    </row>
    <row r="14" spans="1:16" s="53" customFormat="1" ht="17.25" customHeight="1">
      <c r="A14" s="84">
        <v>22</v>
      </c>
      <c r="B14" s="87" t="s">
        <v>12</v>
      </c>
      <c r="C14" s="124" t="s">
        <v>92</v>
      </c>
      <c r="D14" s="138" t="s">
        <v>32</v>
      </c>
      <c r="E14" s="67" t="s">
        <v>74</v>
      </c>
      <c r="F14" s="54">
        <f>'1'!N24</f>
        <v>244.96</v>
      </c>
      <c r="G14" s="54">
        <f>'2'!Q24</f>
        <v>206.13</v>
      </c>
      <c r="H14" s="55">
        <f>'3'!N24</f>
        <v>268.67</v>
      </c>
      <c r="I14" s="54" t="e">
        <f>#REF!</f>
        <v>#REF!</v>
      </c>
      <c r="J14" s="81">
        <f t="shared" si="0"/>
        <v>719.76</v>
      </c>
      <c r="K14" s="78">
        <f t="shared" si="1"/>
        <v>9</v>
      </c>
      <c r="M14" s="53" t="s">
        <v>51</v>
      </c>
      <c r="N14" s="53" t="s">
        <v>52</v>
      </c>
      <c r="O14" s="53" t="s">
        <v>53</v>
      </c>
    </row>
    <row r="15" spans="1:16" s="53" customFormat="1" ht="17.25" customHeight="1">
      <c r="A15" s="84">
        <v>8</v>
      </c>
      <c r="B15" s="87" t="s">
        <v>12</v>
      </c>
      <c r="C15" s="135" t="s">
        <v>49</v>
      </c>
      <c r="D15" s="137" t="s">
        <v>50</v>
      </c>
      <c r="E15" s="130" t="s">
        <v>46</v>
      </c>
      <c r="F15" s="54">
        <f>'1'!N11</f>
        <v>292.45</v>
      </c>
      <c r="G15" s="54">
        <f>'2'!Q11</f>
        <v>173.39</v>
      </c>
      <c r="H15" s="55">
        <f>'3'!N11</f>
        <v>251.6</v>
      </c>
      <c r="I15" s="54" t="e">
        <f>#REF!</f>
        <v>#REF!</v>
      </c>
      <c r="J15" s="81">
        <f t="shared" si="0"/>
        <v>717.43999999999994</v>
      </c>
      <c r="K15" s="78">
        <f t="shared" si="1"/>
        <v>10</v>
      </c>
      <c r="M15" s="53" t="s">
        <v>51</v>
      </c>
      <c r="N15" s="53" t="s">
        <v>55</v>
      </c>
      <c r="O15" s="53" t="s">
        <v>56</v>
      </c>
    </row>
    <row r="16" spans="1:16" s="53" customFormat="1" ht="17.25" customHeight="1">
      <c r="A16" s="84">
        <v>25</v>
      </c>
      <c r="B16" s="87" t="s">
        <v>12</v>
      </c>
      <c r="C16" s="135" t="s">
        <v>103</v>
      </c>
      <c r="D16" s="129" t="s">
        <v>29</v>
      </c>
      <c r="E16" s="130" t="s">
        <v>104</v>
      </c>
      <c r="F16" s="54">
        <f>'1'!N27</f>
        <v>294.02999999999997</v>
      </c>
      <c r="G16" s="54">
        <f>'2'!Q27</f>
        <v>175.72</v>
      </c>
      <c r="H16" s="55">
        <f>'3'!N27</f>
        <v>236.8</v>
      </c>
      <c r="I16" s="54" t="e">
        <f>#REF!</f>
        <v>#REF!</v>
      </c>
      <c r="J16" s="81">
        <f t="shared" si="0"/>
        <v>706.55</v>
      </c>
      <c r="K16" s="78">
        <f t="shared" si="1"/>
        <v>11</v>
      </c>
      <c r="M16" s="53" t="s">
        <v>59</v>
      </c>
      <c r="N16" s="53" t="s">
        <v>29</v>
      </c>
      <c r="O16" s="53" t="s">
        <v>60</v>
      </c>
    </row>
    <row r="17" spans="1:18" s="53" customFormat="1" ht="17.25" customHeight="1">
      <c r="A17" s="84">
        <v>38</v>
      </c>
      <c r="B17" s="87" t="s">
        <v>12</v>
      </c>
      <c r="C17" s="124" t="s">
        <v>47</v>
      </c>
      <c r="D17" s="125" t="s">
        <v>48</v>
      </c>
      <c r="E17" s="67" t="s">
        <v>134</v>
      </c>
      <c r="F17" s="54">
        <f>'1'!N40</f>
        <v>303.05</v>
      </c>
      <c r="G17" s="54">
        <f>'2'!Q40</f>
        <v>133.19</v>
      </c>
      <c r="H17" s="55">
        <f>'3'!N40</f>
        <v>269.87</v>
      </c>
      <c r="I17" s="54" t="e">
        <f>#REF!</f>
        <v>#REF!</v>
      </c>
      <c r="J17" s="81">
        <f t="shared" si="0"/>
        <v>706.11</v>
      </c>
      <c r="K17" s="78">
        <f t="shared" si="1"/>
        <v>12</v>
      </c>
      <c r="M17" s="53" t="s">
        <v>62</v>
      </c>
      <c r="N17" s="53" t="s">
        <v>32</v>
      </c>
      <c r="O17" s="53" t="s">
        <v>53</v>
      </c>
    </row>
    <row r="18" spans="1:18" s="53" customFormat="1" ht="17.25" customHeight="1">
      <c r="A18" s="84">
        <v>15</v>
      </c>
      <c r="B18" s="87" t="s">
        <v>12</v>
      </c>
      <c r="C18" s="124" t="s">
        <v>73</v>
      </c>
      <c r="D18" s="125" t="s">
        <v>27</v>
      </c>
      <c r="E18" s="67" t="s">
        <v>74</v>
      </c>
      <c r="F18" s="54">
        <f>'1'!N18</f>
        <v>253.53</v>
      </c>
      <c r="G18" s="54">
        <f>'2'!Q18</f>
        <v>158.19999999999999</v>
      </c>
      <c r="H18" s="55">
        <f>'3'!N18</f>
        <v>259.95</v>
      </c>
      <c r="I18" s="54" t="e">
        <f>#REF!</f>
        <v>#REF!</v>
      </c>
      <c r="J18" s="81">
        <f t="shared" si="0"/>
        <v>671.68000000000006</v>
      </c>
      <c r="K18" s="78">
        <v>13</v>
      </c>
    </row>
    <row r="19" spans="1:18" s="53" customFormat="1" ht="17.25" customHeight="1">
      <c r="A19" s="84">
        <v>2</v>
      </c>
      <c r="B19" s="87" t="s">
        <v>12</v>
      </c>
      <c r="C19" s="124" t="s">
        <v>20</v>
      </c>
      <c r="D19" s="125" t="s">
        <v>21</v>
      </c>
      <c r="E19" s="67" t="s">
        <v>22</v>
      </c>
      <c r="F19" s="54">
        <f>'1'!N5</f>
        <v>232.89</v>
      </c>
      <c r="G19" s="54">
        <f>'2'!Q5</f>
        <v>180.49</v>
      </c>
      <c r="H19" s="55">
        <f>'3'!N5</f>
        <v>257.79000000000002</v>
      </c>
      <c r="I19" s="54" t="e">
        <f>#REF!</f>
        <v>#REF!</v>
      </c>
      <c r="J19" s="81">
        <f t="shared" si="0"/>
        <v>671.17000000000007</v>
      </c>
      <c r="K19" s="78">
        <v>14</v>
      </c>
    </row>
    <row r="20" spans="1:18" s="53" customFormat="1" ht="17.25" customHeight="1">
      <c r="A20" s="84">
        <v>26</v>
      </c>
      <c r="B20" s="87" t="s">
        <v>12</v>
      </c>
      <c r="C20" s="135" t="s">
        <v>107</v>
      </c>
      <c r="D20" s="137" t="s">
        <v>81</v>
      </c>
      <c r="E20" s="130" t="s">
        <v>104</v>
      </c>
      <c r="F20" s="54">
        <f>'1'!N28</f>
        <v>211.87</v>
      </c>
      <c r="G20" s="54">
        <f>'2'!Q28</f>
        <v>189.45</v>
      </c>
      <c r="H20" s="55">
        <f>'3'!N28</f>
        <v>244.52</v>
      </c>
      <c r="I20" s="54" t="e">
        <f>#REF!</f>
        <v>#REF!</v>
      </c>
      <c r="J20" s="81">
        <f t="shared" si="0"/>
        <v>645.84</v>
      </c>
      <c r="K20" s="78">
        <v>15</v>
      </c>
      <c r="M20" s="5" t="s">
        <v>72</v>
      </c>
      <c r="N20" s="5" t="s">
        <v>27</v>
      </c>
      <c r="O20" s="5" t="s">
        <v>53</v>
      </c>
      <c r="P20" s="5"/>
      <c r="Q20" s="5"/>
      <c r="R20" s="5"/>
    </row>
    <row r="21" spans="1:18" s="53" customFormat="1" ht="17.25" customHeight="1">
      <c r="A21" s="84">
        <v>4</v>
      </c>
      <c r="B21" s="87" t="s">
        <v>12</v>
      </c>
      <c r="C21" s="126" t="s">
        <v>31</v>
      </c>
      <c r="D21" s="127" t="s">
        <v>32</v>
      </c>
      <c r="E21" s="128" t="s">
        <v>22</v>
      </c>
      <c r="F21" s="54">
        <f>'1'!N7</f>
        <v>171.12</v>
      </c>
      <c r="G21" s="54">
        <f>'2'!Q7</f>
        <v>202.87</v>
      </c>
      <c r="H21" s="55">
        <f>'3'!N7</f>
        <v>259.43</v>
      </c>
      <c r="I21" s="54" t="e">
        <f>#REF!</f>
        <v>#REF!</v>
      </c>
      <c r="J21" s="81">
        <f t="shared" si="0"/>
        <v>633.42000000000007</v>
      </c>
      <c r="K21" s="78">
        <v>16</v>
      </c>
      <c r="M21" s="53" t="s">
        <v>75</v>
      </c>
      <c r="N21" s="53" t="s">
        <v>76</v>
      </c>
      <c r="O21" s="53" t="s">
        <v>77</v>
      </c>
    </row>
    <row r="22" spans="1:18" s="53" customFormat="1" ht="17.25" customHeight="1">
      <c r="A22" s="84">
        <v>27</v>
      </c>
      <c r="B22" s="87" t="s">
        <v>12</v>
      </c>
      <c r="C22" s="124" t="s">
        <v>110</v>
      </c>
      <c r="D22" s="125" t="s">
        <v>111</v>
      </c>
      <c r="E22" s="67" t="s">
        <v>112</v>
      </c>
      <c r="F22" s="54">
        <f>'1'!N29</f>
        <v>248.42000000000002</v>
      </c>
      <c r="G22" s="54">
        <f>'2'!Q29</f>
        <v>139.05000000000001</v>
      </c>
      <c r="H22" s="55">
        <f>'3'!N29</f>
        <v>236.59</v>
      </c>
      <c r="I22" s="54" t="e">
        <f>#REF!</f>
        <v>#REF!</v>
      </c>
      <c r="J22" s="81">
        <f t="shared" si="0"/>
        <v>624.06000000000006</v>
      </c>
      <c r="K22" s="78">
        <v>17</v>
      </c>
    </row>
    <row r="23" spans="1:18" s="53" customFormat="1" ht="17.25" customHeight="1">
      <c r="A23" s="84">
        <v>16</v>
      </c>
      <c r="B23" s="87" t="s">
        <v>12</v>
      </c>
      <c r="C23" s="124" t="s">
        <v>78</v>
      </c>
      <c r="D23" s="125" t="s">
        <v>24</v>
      </c>
      <c r="E23" s="67" t="s">
        <v>79</v>
      </c>
      <c r="F23" s="54">
        <f>'1'!N19</f>
        <v>201.92000000000002</v>
      </c>
      <c r="G23" s="54">
        <f>'2'!Q19</f>
        <v>177.20999999999998</v>
      </c>
      <c r="H23" s="55">
        <f>'3'!N19</f>
        <v>243.49</v>
      </c>
      <c r="I23" s="54" t="e">
        <f>#REF!</f>
        <v>#REF!</v>
      </c>
      <c r="J23" s="81">
        <f t="shared" si="0"/>
        <v>622.62</v>
      </c>
      <c r="K23" s="78">
        <v>18</v>
      </c>
      <c r="M23" s="53" t="s">
        <v>80</v>
      </c>
      <c r="N23" s="53" t="s">
        <v>81</v>
      </c>
      <c r="O23" s="53" t="s">
        <v>82</v>
      </c>
    </row>
    <row r="24" spans="1:18" s="53" customFormat="1" ht="17.25" customHeight="1">
      <c r="A24" s="84">
        <v>23</v>
      </c>
      <c r="B24" s="87" t="s">
        <v>12</v>
      </c>
      <c r="C24" s="126" t="s">
        <v>96</v>
      </c>
      <c r="D24" s="127" t="s">
        <v>97</v>
      </c>
      <c r="E24" s="128" t="s">
        <v>98</v>
      </c>
      <c r="F24" s="54">
        <f>'1'!N25</f>
        <v>176.97</v>
      </c>
      <c r="G24" s="54">
        <f>'2'!Q25</f>
        <v>181.25</v>
      </c>
      <c r="H24" s="55">
        <f>'3'!N25</f>
        <v>251.68</v>
      </c>
      <c r="I24" s="54" t="e">
        <f>#REF!</f>
        <v>#REF!</v>
      </c>
      <c r="J24" s="81">
        <f t="shared" si="0"/>
        <v>609.90000000000009</v>
      </c>
      <c r="K24" s="78">
        <v>19</v>
      </c>
      <c r="M24" s="5" t="s">
        <v>84</v>
      </c>
      <c r="N24" s="5" t="s">
        <v>81</v>
      </c>
      <c r="O24" s="5" t="s">
        <v>82</v>
      </c>
      <c r="P24" s="5"/>
      <c r="Q24" s="5"/>
      <c r="R24" s="5"/>
    </row>
    <row r="25" spans="1:18" s="53" customFormat="1" ht="17.25" customHeight="1">
      <c r="A25" s="84">
        <v>9</v>
      </c>
      <c r="B25" s="87" t="s">
        <v>12</v>
      </c>
      <c r="C25" s="135" t="s">
        <v>54</v>
      </c>
      <c r="D25" s="137" t="s">
        <v>52</v>
      </c>
      <c r="E25" s="130" t="s">
        <v>38</v>
      </c>
      <c r="F25" s="54">
        <f>'1'!N12</f>
        <v>194.72</v>
      </c>
      <c r="G25" s="54">
        <f>'2'!Q12</f>
        <v>155.23000000000002</v>
      </c>
      <c r="H25" s="55">
        <f>'3'!N12</f>
        <v>258.85000000000002</v>
      </c>
      <c r="I25" s="54" t="e">
        <f>#REF!</f>
        <v>#REF!</v>
      </c>
      <c r="J25" s="81">
        <f t="shared" si="0"/>
        <v>608.80000000000007</v>
      </c>
      <c r="K25" s="78">
        <v>20</v>
      </c>
      <c r="M25" s="5" t="s">
        <v>86</v>
      </c>
      <c r="N25" s="5" t="s">
        <v>87</v>
      </c>
      <c r="O25" s="5" t="s">
        <v>35</v>
      </c>
      <c r="P25" s="5"/>
      <c r="Q25" s="5"/>
      <c r="R25" s="5"/>
    </row>
    <row r="26" spans="1:18" s="53" customFormat="1" ht="17.25" customHeight="1">
      <c r="A26" s="84">
        <v>21</v>
      </c>
      <c r="B26" s="87" t="s">
        <v>12</v>
      </c>
      <c r="C26" s="124" t="s">
        <v>89</v>
      </c>
      <c r="D26" s="125" t="s">
        <v>81</v>
      </c>
      <c r="E26" s="67" t="s">
        <v>15</v>
      </c>
      <c r="F26" s="54">
        <f>'1'!N23</f>
        <v>209.35</v>
      </c>
      <c r="G26" s="54">
        <f>'2'!Q23</f>
        <v>150.30000000000001</v>
      </c>
      <c r="H26" s="55">
        <f>'3'!N23</f>
        <v>247.7</v>
      </c>
      <c r="I26" s="54" t="e">
        <f>#REF!</f>
        <v>#REF!</v>
      </c>
      <c r="J26" s="81">
        <f t="shared" si="0"/>
        <v>607.34999999999991</v>
      </c>
      <c r="K26" s="78">
        <v>21</v>
      </c>
      <c r="M26" s="53" t="s">
        <v>20</v>
      </c>
      <c r="N26" s="53" t="s">
        <v>21</v>
      </c>
      <c r="O26" s="53" t="s">
        <v>77</v>
      </c>
    </row>
    <row r="27" spans="1:18" s="53" customFormat="1" ht="17.25" customHeight="1">
      <c r="A27" s="84">
        <v>6</v>
      </c>
      <c r="B27" s="87" t="s">
        <v>12</v>
      </c>
      <c r="C27" s="135" t="s">
        <v>28</v>
      </c>
      <c r="D27" s="137" t="s">
        <v>29</v>
      </c>
      <c r="E27" s="130" t="s">
        <v>42</v>
      </c>
      <c r="F27" s="54">
        <f>'1'!N9</f>
        <v>195.92000000000002</v>
      </c>
      <c r="G27" s="54">
        <f>'2'!Q9</f>
        <v>161.18</v>
      </c>
      <c r="H27" s="55">
        <f>'3'!N9</f>
        <v>227.98000000000002</v>
      </c>
      <c r="I27" s="54" t="e">
        <f>#REF!</f>
        <v>#REF!</v>
      </c>
      <c r="J27" s="81">
        <f t="shared" si="0"/>
        <v>585.08000000000004</v>
      </c>
      <c r="K27" s="78">
        <v>22</v>
      </c>
      <c r="M27" s="5" t="s">
        <v>90</v>
      </c>
      <c r="N27" s="5" t="s">
        <v>64</v>
      </c>
      <c r="O27" s="5" t="s">
        <v>91</v>
      </c>
      <c r="P27" s="5"/>
      <c r="Q27" s="5"/>
      <c r="R27" s="5"/>
    </row>
    <row r="28" spans="1:18" s="53" customFormat="1" ht="17.25" customHeight="1">
      <c r="A28" s="84">
        <v>28</v>
      </c>
      <c r="B28" s="87" t="s">
        <v>12</v>
      </c>
      <c r="C28" s="124" t="s">
        <v>115</v>
      </c>
      <c r="D28" s="125" t="s">
        <v>116</v>
      </c>
      <c r="E28" s="67" t="s">
        <v>112</v>
      </c>
      <c r="F28" s="54">
        <f>'1'!N30</f>
        <v>186.1</v>
      </c>
      <c r="G28" s="54">
        <f>'2'!Q30</f>
        <v>158.56</v>
      </c>
      <c r="H28" s="55">
        <f>'3'!N30</f>
        <v>212.01</v>
      </c>
      <c r="I28" s="54" t="e">
        <f>#REF!</f>
        <v>#REF!</v>
      </c>
      <c r="J28" s="81">
        <f t="shared" si="0"/>
        <v>556.66999999999996</v>
      </c>
      <c r="K28" s="78">
        <v>23</v>
      </c>
      <c r="M28" s="53" t="s">
        <v>93</v>
      </c>
      <c r="N28" s="53" t="s">
        <v>94</v>
      </c>
      <c r="O28" s="53" t="s">
        <v>95</v>
      </c>
    </row>
    <row r="29" spans="1:18" s="53" customFormat="1" ht="17.25" customHeight="1">
      <c r="A29" s="84">
        <v>20</v>
      </c>
      <c r="B29" s="87" t="s">
        <v>12</v>
      </c>
      <c r="C29" s="124" t="s">
        <v>88</v>
      </c>
      <c r="D29" s="138" t="s">
        <v>64</v>
      </c>
      <c r="E29" s="67" t="s">
        <v>79</v>
      </c>
      <c r="F29" s="54">
        <f>'1'!N22</f>
        <v>188.64</v>
      </c>
      <c r="G29" s="54">
        <f>'2'!Q22</f>
        <v>145.1</v>
      </c>
      <c r="H29" s="55">
        <f>'3'!N22</f>
        <v>215.67000000000002</v>
      </c>
      <c r="I29" s="54" t="e">
        <f>#REF!</f>
        <v>#REF!</v>
      </c>
      <c r="J29" s="81">
        <f t="shared" si="0"/>
        <v>549.41000000000008</v>
      </c>
      <c r="K29" s="78">
        <v>24</v>
      </c>
      <c r="M29" s="5" t="s">
        <v>99</v>
      </c>
      <c r="N29" s="5" t="s">
        <v>100</v>
      </c>
      <c r="O29" s="5" t="s">
        <v>53</v>
      </c>
      <c r="P29" s="5"/>
      <c r="Q29" s="5"/>
      <c r="R29" s="5"/>
    </row>
    <row r="30" spans="1:18" s="53" customFormat="1" ht="17.25" customHeight="1">
      <c r="A30" s="84">
        <v>36</v>
      </c>
      <c r="B30" s="87" t="s">
        <v>12</v>
      </c>
      <c r="C30" s="136" t="s">
        <v>133</v>
      </c>
      <c r="D30" s="138" t="s">
        <v>94</v>
      </c>
      <c r="E30" s="67" t="s">
        <v>74</v>
      </c>
      <c r="F30" s="54">
        <f>'1'!N38</f>
        <v>175.29000000000002</v>
      </c>
      <c r="G30" s="54">
        <f>'2'!Q38</f>
        <v>133.5</v>
      </c>
      <c r="H30" s="55">
        <f>'3'!N38</f>
        <v>231.6</v>
      </c>
      <c r="I30" s="54" t="e">
        <f>#REF!</f>
        <v>#REF!</v>
      </c>
      <c r="J30" s="81">
        <f t="shared" si="0"/>
        <v>540.39</v>
      </c>
      <c r="K30" s="78">
        <v>25</v>
      </c>
      <c r="M30" s="5" t="s">
        <v>99</v>
      </c>
      <c r="N30" s="5" t="s">
        <v>100</v>
      </c>
      <c r="O30" s="5" t="s">
        <v>102</v>
      </c>
      <c r="P30" s="5"/>
      <c r="Q30" s="5"/>
      <c r="R30" s="5"/>
    </row>
    <row r="31" spans="1:18" s="53" customFormat="1" ht="17.25" customHeight="1">
      <c r="A31" s="84">
        <v>29</v>
      </c>
      <c r="B31" s="87" t="s">
        <v>12</v>
      </c>
      <c r="C31" s="124" t="s">
        <v>120</v>
      </c>
      <c r="D31" s="125" t="s">
        <v>111</v>
      </c>
      <c r="E31" s="67" t="s">
        <v>121</v>
      </c>
      <c r="F31" s="54">
        <f>'1'!N31</f>
        <v>182.95</v>
      </c>
      <c r="G31" s="54">
        <f>'2'!Q31</f>
        <v>148.55000000000001</v>
      </c>
      <c r="H31" s="55">
        <f>'3'!N31</f>
        <v>191.2</v>
      </c>
      <c r="I31" s="54" t="e">
        <f>#REF!</f>
        <v>#REF!</v>
      </c>
      <c r="J31" s="81">
        <f t="shared" si="0"/>
        <v>522.70000000000005</v>
      </c>
      <c r="K31" s="78">
        <v>26</v>
      </c>
      <c r="M31" s="5" t="s">
        <v>105</v>
      </c>
      <c r="N31" s="5" t="s">
        <v>81</v>
      </c>
      <c r="O31" s="5" t="s">
        <v>106</v>
      </c>
      <c r="P31" s="5"/>
      <c r="Q31" s="5"/>
      <c r="R31" s="5"/>
    </row>
    <row r="32" spans="1:18" s="53" customFormat="1" ht="17.25" customHeight="1" thickBot="1">
      <c r="A32" s="84">
        <v>17</v>
      </c>
      <c r="B32" s="87" t="s">
        <v>12</v>
      </c>
      <c r="C32" s="133" t="s">
        <v>83</v>
      </c>
      <c r="D32" s="134" t="s">
        <v>45</v>
      </c>
      <c r="E32" s="71" t="s">
        <v>22</v>
      </c>
      <c r="F32" s="54">
        <f>'1'!N20</f>
        <v>189.53</v>
      </c>
      <c r="G32" s="54">
        <f>'2'!Q20</f>
        <v>7</v>
      </c>
      <c r="H32" s="55">
        <f>'3'!N20</f>
        <v>246.69</v>
      </c>
      <c r="I32" s="54" t="e">
        <f>#REF!</f>
        <v>#REF!</v>
      </c>
      <c r="J32" s="81">
        <f t="shared" si="0"/>
        <v>443.22</v>
      </c>
      <c r="K32" s="78">
        <v>27</v>
      </c>
      <c r="M32" s="53" t="s">
        <v>108</v>
      </c>
      <c r="N32" s="53" t="s">
        <v>109</v>
      </c>
      <c r="O32" s="53" t="s">
        <v>53</v>
      </c>
    </row>
    <row r="33" spans="1:18" s="53" customFormat="1" ht="17.25" customHeight="1">
      <c r="A33" s="84">
        <v>24</v>
      </c>
      <c r="B33" s="87" t="s">
        <v>12</v>
      </c>
      <c r="C33" s="124" t="s">
        <v>101</v>
      </c>
      <c r="D33" s="125" t="s">
        <v>27</v>
      </c>
      <c r="E33" s="67" t="s">
        <v>22</v>
      </c>
      <c r="F33" s="54">
        <f>'1'!N26</f>
        <v>202</v>
      </c>
      <c r="G33" s="54">
        <f>'2'!Q26</f>
        <v>46.099999999999994</v>
      </c>
      <c r="H33" s="55">
        <f>'3'!N26</f>
        <v>178.1</v>
      </c>
      <c r="I33" s="54" t="e">
        <f>#REF!</f>
        <v>#REF!</v>
      </c>
      <c r="J33" s="81">
        <f t="shared" si="0"/>
        <v>426.2</v>
      </c>
      <c r="K33" s="78">
        <v>28</v>
      </c>
      <c r="M33" s="5" t="s">
        <v>113</v>
      </c>
      <c r="N33" s="5" t="s">
        <v>114</v>
      </c>
      <c r="O33" s="5" t="s">
        <v>53</v>
      </c>
      <c r="P33" s="5"/>
      <c r="Q33" s="5"/>
      <c r="R33" s="5"/>
    </row>
    <row r="34" spans="1:18" s="53" customFormat="1" ht="17.25" customHeight="1">
      <c r="A34" s="84">
        <v>13</v>
      </c>
      <c r="B34" s="87" t="s">
        <v>12</v>
      </c>
      <c r="C34" s="124" t="s">
        <v>67</v>
      </c>
      <c r="D34" s="125" t="s">
        <v>68</v>
      </c>
      <c r="E34" s="67" t="s">
        <v>22</v>
      </c>
      <c r="F34" s="54">
        <f>'1'!N16</f>
        <v>139.67000000000002</v>
      </c>
      <c r="G34" s="54">
        <f>'2'!Q16</f>
        <v>43.099999999999994</v>
      </c>
      <c r="H34" s="55">
        <f>'3'!N16</f>
        <v>228.06</v>
      </c>
      <c r="I34" s="54" t="e">
        <f>#REF!</f>
        <v>#REF!</v>
      </c>
      <c r="J34" s="81">
        <f t="shared" si="0"/>
        <v>410.83000000000004</v>
      </c>
      <c r="K34" s="78">
        <v>29</v>
      </c>
      <c r="M34" s="5" t="s">
        <v>117</v>
      </c>
      <c r="N34" s="5" t="s">
        <v>118</v>
      </c>
      <c r="O34" s="5" t="s">
        <v>119</v>
      </c>
      <c r="P34" s="5"/>
      <c r="Q34" s="5"/>
      <c r="R34" s="5"/>
    </row>
    <row r="35" spans="1:18" s="53" customFormat="1" ht="17.25" customHeight="1">
      <c r="A35" s="84">
        <v>14</v>
      </c>
      <c r="B35" s="87" t="s">
        <v>12</v>
      </c>
      <c r="C35" s="124" t="s">
        <v>70</v>
      </c>
      <c r="D35" s="138" t="s">
        <v>52</v>
      </c>
      <c r="E35" s="67" t="s">
        <v>71</v>
      </c>
      <c r="F35" s="54">
        <f>'1'!N17</f>
        <v>90.5</v>
      </c>
      <c r="G35" s="54">
        <f>'2'!Q17</f>
        <v>0</v>
      </c>
      <c r="H35" s="55">
        <f>'3'!N17</f>
        <v>94.91</v>
      </c>
      <c r="I35" s="54" t="e">
        <f>#REF!</f>
        <v>#REF!</v>
      </c>
      <c r="J35" s="81">
        <f t="shared" si="0"/>
        <v>185.41</v>
      </c>
      <c r="K35" s="78">
        <v>30</v>
      </c>
      <c r="M35" s="53" t="s">
        <v>122</v>
      </c>
      <c r="N35" s="53" t="s">
        <v>81</v>
      </c>
      <c r="O35" s="53" t="s">
        <v>53</v>
      </c>
    </row>
    <row r="36" spans="1:18" s="53" customFormat="1" ht="25.5" customHeight="1">
      <c r="A36" s="84"/>
      <c r="B36" s="87"/>
      <c r="C36" s="140" t="s">
        <v>218</v>
      </c>
      <c r="D36" s="138"/>
      <c r="E36" s="67"/>
      <c r="F36" s="54"/>
      <c r="G36" s="54"/>
      <c r="H36" s="55"/>
      <c r="I36" s="54"/>
      <c r="J36" s="81"/>
      <c r="K36" s="78"/>
    </row>
    <row r="37" spans="1:18" s="53" customFormat="1" ht="17.25" customHeight="1">
      <c r="A37" s="84">
        <v>34</v>
      </c>
      <c r="B37" s="87" t="s">
        <v>123</v>
      </c>
      <c r="C37" s="135" t="s">
        <v>61</v>
      </c>
      <c r="D37" s="129" t="s">
        <v>37</v>
      </c>
      <c r="E37" s="130" t="s">
        <v>42</v>
      </c>
      <c r="F37" s="54">
        <f>'1'!N36</f>
        <v>259.94</v>
      </c>
      <c r="G37" s="54">
        <f>'2'!Q36</f>
        <v>189.3</v>
      </c>
      <c r="H37" s="55">
        <f>'3'!N36</f>
        <v>252.55</v>
      </c>
      <c r="I37" s="54" t="e">
        <f>#REF!</f>
        <v>#REF!</v>
      </c>
      <c r="J37" s="81">
        <f t="shared" ref="J37:J43" si="2">SUM(F37:H37)</f>
        <v>701.79</v>
      </c>
      <c r="K37" s="78">
        <v>1</v>
      </c>
      <c r="M37" s="5" t="s">
        <v>122</v>
      </c>
      <c r="N37" s="5" t="s">
        <v>100</v>
      </c>
      <c r="O37" s="5" t="s">
        <v>124</v>
      </c>
      <c r="P37" s="5"/>
      <c r="Q37" s="5"/>
      <c r="R37" s="5"/>
    </row>
    <row r="38" spans="1:18" s="53" customFormat="1" ht="17.25" customHeight="1">
      <c r="A38" s="84">
        <v>35</v>
      </c>
      <c r="B38" s="87" t="s">
        <v>123</v>
      </c>
      <c r="C38" s="136" t="s">
        <v>63</v>
      </c>
      <c r="D38" s="125" t="s">
        <v>64</v>
      </c>
      <c r="E38" s="67" t="s">
        <v>15</v>
      </c>
      <c r="F38" s="54">
        <f>'1'!N37</f>
        <v>288.64999999999998</v>
      </c>
      <c r="G38" s="54">
        <f>'2'!Q37</f>
        <v>163.03</v>
      </c>
      <c r="H38" s="55">
        <f>'3'!N37</f>
        <v>236.76</v>
      </c>
      <c r="I38" s="54" t="e">
        <f>#REF!</f>
        <v>#REF!</v>
      </c>
      <c r="J38" s="81">
        <f t="shared" si="2"/>
        <v>688.43999999999994</v>
      </c>
      <c r="K38" s="78">
        <v>2</v>
      </c>
      <c r="M38" s="5" t="s">
        <v>125</v>
      </c>
      <c r="N38" s="5" t="s">
        <v>48</v>
      </c>
      <c r="O38" s="5" t="s">
        <v>30</v>
      </c>
      <c r="P38" s="5"/>
      <c r="Q38" s="5"/>
      <c r="R38" s="5"/>
    </row>
    <row r="39" spans="1:18" s="53" customFormat="1" ht="17.25" customHeight="1">
      <c r="A39" s="84">
        <v>37</v>
      </c>
      <c r="B39" s="87" t="s">
        <v>123</v>
      </c>
      <c r="C39" s="124" t="s">
        <v>47</v>
      </c>
      <c r="D39" s="138" t="s">
        <v>48</v>
      </c>
      <c r="E39" s="67" t="s">
        <v>134</v>
      </c>
      <c r="F39" s="54">
        <f>'1'!N39</f>
        <v>236.12</v>
      </c>
      <c r="G39" s="54">
        <f>'2'!Q39</f>
        <v>133.4</v>
      </c>
      <c r="H39" s="55">
        <f>'3'!N39</f>
        <v>250.61</v>
      </c>
      <c r="I39" s="54" t="e">
        <f>#REF!</f>
        <v>#REF!</v>
      </c>
      <c r="J39" s="81">
        <f t="shared" si="2"/>
        <v>620.13</v>
      </c>
      <c r="K39" s="78">
        <v>3</v>
      </c>
      <c r="M39" s="53" t="s">
        <v>126</v>
      </c>
      <c r="N39" s="53" t="s">
        <v>27</v>
      </c>
      <c r="O39" s="53" t="s">
        <v>77</v>
      </c>
    </row>
    <row r="40" spans="1:18" s="53" customFormat="1" ht="17.25" customHeight="1">
      <c r="A40" s="84">
        <v>30</v>
      </c>
      <c r="B40" s="87" t="s">
        <v>123</v>
      </c>
      <c r="C40" s="124" t="s">
        <v>36</v>
      </c>
      <c r="D40" s="125" t="s">
        <v>37</v>
      </c>
      <c r="E40" s="67" t="s">
        <v>38</v>
      </c>
      <c r="F40" s="54">
        <f>'1'!N32</f>
        <v>204.3</v>
      </c>
      <c r="G40" s="54">
        <f>'2'!Q32</f>
        <v>180.53</v>
      </c>
      <c r="H40" s="55">
        <f>'3'!N32</f>
        <v>202.32</v>
      </c>
      <c r="I40" s="54" t="e">
        <f>#REF!</f>
        <v>#REF!</v>
      </c>
      <c r="J40" s="81">
        <f t="shared" si="2"/>
        <v>587.15000000000009</v>
      </c>
      <c r="K40" s="78">
        <v>4</v>
      </c>
      <c r="M40" s="5" t="s">
        <v>127</v>
      </c>
      <c r="N40" s="5" t="s">
        <v>34</v>
      </c>
      <c r="O40" s="5" t="s">
        <v>128</v>
      </c>
      <c r="P40" s="5"/>
      <c r="Q40" s="5"/>
      <c r="R40" s="5"/>
    </row>
    <row r="41" spans="1:18" s="53" customFormat="1" ht="17.25" customHeight="1">
      <c r="A41" s="84">
        <v>33</v>
      </c>
      <c r="B41" s="87" t="s">
        <v>123</v>
      </c>
      <c r="C41" s="136" t="s">
        <v>57</v>
      </c>
      <c r="D41" s="125" t="s">
        <v>27</v>
      </c>
      <c r="E41" s="67" t="s">
        <v>58</v>
      </c>
      <c r="F41" s="54">
        <f>'1'!N35</f>
        <v>180.98</v>
      </c>
      <c r="G41" s="54">
        <f>'2'!Q35</f>
        <v>157.80000000000001</v>
      </c>
      <c r="H41" s="55">
        <f>'3'!N35</f>
        <v>247.39</v>
      </c>
      <c r="I41" s="54" t="e">
        <f>#REF!</f>
        <v>#REF!</v>
      </c>
      <c r="J41" s="81">
        <f t="shared" si="2"/>
        <v>586.16999999999996</v>
      </c>
      <c r="K41" s="78">
        <v>5</v>
      </c>
      <c r="M41" s="5" t="s">
        <v>129</v>
      </c>
      <c r="N41" s="5" t="s">
        <v>130</v>
      </c>
      <c r="O41" s="5" t="s">
        <v>131</v>
      </c>
      <c r="P41" s="5"/>
      <c r="Q41" s="5"/>
      <c r="R41" s="5"/>
    </row>
    <row r="42" spans="1:18" s="53" customFormat="1" ht="17.25" customHeight="1">
      <c r="A42" s="84">
        <v>31</v>
      </c>
      <c r="B42" s="87" t="s">
        <v>123</v>
      </c>
      <c r="C42" s="135" t="s">
        <v>28</v>
      </c>
      <c r="D42" s="137" t="s">
        <v>29</v>
      </c>
      <c r="E42" s="130" t="s">
        <v>42</v>
      </c>
      <c r="F42" s="54">
        <f>'1'!N33</f>
        <v>250.9</v>
      </c>
      <c r="G42" s="54">
        <f>'2'!Q33</f>
        <v>64.099999999999994</v>
      </c>
      <c r="H42" s="55">
        <f>'3'!N33</f>
        <v>192.95999999999998</v>
      </c>
      <c r="I42" s="54" t="e">
        <f>#REF!</f>
        <v>#REF!</v>
      </c>
      <c r="J42" s="81">
        <f t="shared" si="2"/>
        <v>507.96</v>
      </c>
      <c r="K42" s="78">
        <v>6</v>
      </c>
      <c r="M42" s="5" t="s">
        <v>129</v>
      </c>
      <c r="N42" s="5" t="s">
        <v>109</v>
      </c>
      <c r="O42" s="5" t="s">
        <v>132</v>
      </c>
      <c r="P42" s="5"/>
      <c r="Q42" s="5"/>
      <c r="R42" s="5"/>
    </row>
    <row r="43" spans="1:18" s="53" customFormat="1" ht="17.25" customHeight="1">
      <c r="A43" s="84">
        <v>32</v>
      </c>
      <c r="B43" s="87" t="s">
        <v>123</v>
      </c>
      <c r="C43" s="135" t="s">
        <v>44</v>
      </c>
      <c r="D43" s="137" t="s">
        <v>45</v>
      </c>
      <c r="E43" s="130" t="s">
        <v>46</v>
      </c>
      <c r="F43" s="54">
        <f>'1'!N34</f>
        <v>287.95999999999998</v>
      </c>
      <c r="G43" s="54">
        <f>'2'!Q34</f>
        <v>0</v>
      </c>
      <c r="H43" s="55">
        <f>'3'!N34</f>
        <v>209.76</v>
      </c>
      <c r="I43" s="54" t="e">
        <f>#REF!</f>
        <v>#REF!</v>
      </c>
      <c r="J43" s="81">
        <f t="shared" si="2"/>
        <v>497.71999999999997</v>
      </c>
      <c r="K43" s="78">
        <v>7</v>
      </c>
      <c r="M43" s="5" t="s">
        <v>129</v>
      </c>
      <c r="N43" s="5" t="s">
        <v>130</v>
      </c>
      <c r="O43" s="5" t="s">
        <v>131</v>
      </c>
      <c r="P43" s="5"/>
      <c r="Q43" s="5"/>
      <c r="R43" s="5"/>
    </row>
    <row r="44" spans="1:18" s="53" customForma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M44" s="5" t="s">
        <v>155</v>
      </c>
      <c r="N44" s="5" t="s">
        <v>156</v>
      </c>
      <c r="O44" s="5" t="s">
        <v>30</v>
      </c>
    </row>
    <row r="45" spans="1:18">
      <c r="C45" s="64" t="s">
        <v>161</v>
      </c>
      <c r="F45" s="64" t="s">
        <v>162</v>
      </c>
      <c r="I45" s="65"/>
      <c r="M45" s="5" t="s">
        <v>158</v>
      </c>
      <c r="N45" s="5" t="s">
        <v>111</v>
      </c>
      <c r="O45" s="5" t="s">
        <v>30</v>
      </c>
    </row>
    <row r="46" spans="1:18">
      <c r="A46" s="66"/>
      <c r="B46" s="66"/>
      <c r="C46" s="66" t="s">
        <v>165</v>
      </c>
      <c r="D46" s="66"/>
      <c r="E46" s="66"/>
      <c r="F46" s="5" t="s">
        <v>166</v>
      </c>
      <c r="M46" s="53" t="s">
        <v>159</v>
      </c>
      <c r="N46" s="53" t="s">
        <v>14</v>
      </c>
      <c r="O46" s="53" t="s">
        <v>160</v>
      </c>
      <c r="P46" s="53"/>
      <c r="Q46" s="53"/>
      <c r="R46" s="53"/>
    </row>
    <row r="47" spans="1:18">
      <c r="A47" s="66"/>
      <c r="B47" s="66"/>
      <c r="C47" s="66"/>
      <c r="D47" s="66"/>
      <c r="E47" s="66"/>
      <c r="M47" s="53" t="s">
        <v>163</v>
      </c>
      <c r="N47" s="53" t="s">
        <v>100</v>
      </c>
      <c r="O47" s="53" t="s">
        <v>164</v>
      </c>
      <c r="P47" s="53"/>
      <c r="Q47" s="53"/>
      <c r="R47" s="53"/>
    </row>
    <row r="48" spans="1:18">
      <c r="A48" s="66"/>
      <c r="B48" s="66"/>
      <c r="C48" s="66"/>
      <c r="D48" s="66"/>
      <c r="E48" s="66"/>
      <c r="M48" s="53" t="s">
        <v>167</v>
      </c>
      <c r="N48" s="53" t="s">
        <v>130</v>
      </c>
      <c r="O48" s="53" t="s">
        <v>53</v>
      </c>
      <c r="P48" s="53"/>
      <c r="Q48" s="53"/>
      <c r="R48" s="53"/>
    </row>
    <row r="49" spans="13:18">
      <c r="M49" s="53" t="s">
        <v>168</v>
      </c>
      <c r="N49" s="53" t="s">
        <v>24</v>
      </c>
      <c r="O49" s="53" t="s">
        <v>53</v>
      </c>
      <c r="P49" s="53"/>
      <c r="Q49" s="53"/>
      <c r="R49" s="53"/>
    </row>
    <row r="50" spans="13:18">
      <c r="M50" s="5" t="s">
        <v>168</v>
      </c>
      <c r="N50" s="5" t="s">
        <v>48</v>
      </c>
      <c r="O50" s="5" t="s">
        <v>169</v>
      </c>
      <c r="P50" s="53"/>
      <c r="Q50" s="53"/>
      <c r="R50" s="53"/>
    </row>
    <row r="51" spans="13:18">
      <c r="M51" s="5" t="s">
        <v>170</v>
      </c>
      <c r="N51" s="5" t="s">
        <v>171</v>
      </c>
      <c r="O51" s="5" t="s">
        <v>53</v>
      </c>
    </row>
    <row r="52" spans="13:18">
      <c r="M52" s="53" t="s">
        <v>172</v>
      </c>
      <c r="N52" s="53" t="s">
        <v>173</v>
      </c>
      <c r="O52" s="53" t="s">
        <v>160</v>
      </c>
    </row>
    <row r="53" spans="13:18">
      <c r="M53" s="5" t="s">
        <v>172</v>
      </c>
      <c r="N53" s="5" t="s">
        <v>81</v>
      </c>
      <c r="O53" s="5" t="s">
        <v>160</v>
      </c>
      <c r="P53" s="53"/>
      <c r="Q53" s="53"/>
      <c r="R53" s="53"/>
    </row>
    <row r="54" spans="13:18">
      <c r="M54" s="53" t="s">
        <v>174</v>
      </c>
      <c r="N54" s="53" t="s">
        <v>29</v>
      </c>
      <c r="O54" s="53" t="s">
        <v>175</v>
      </c>
    </row>
    <row r="55" spans="13:18">
      <c r="M55" s="5" t="s">
        <v>176</v>
      </c>
      <c r="N55" s="5" t="s">
        <v>177</v>
      </c>
      <c r="O55" s="5" t="s">
        <v>30</v>
      </c>
      <c r="P55" s="53"/>
      <c r="Q55" s="53"/>
      <c r="R55" s="53"/>
    </row>
    <row r="56" spans="13:18">
      <c r="M56" s="5" t="s">
        <v>178</v>
      </c>
      <c r="N56" s="5" t="s">
        <v>81</v>
      </c>
      <c r="O56" s="5" t="s">
        <v>179</v>
      </c>
    </row>
    <row r="57" spans="13:18">
      <c r="M57" s="53" t="s">
        <v>180</v>
      </c>
      <c r="N57" s="53" t="s">
        <v>29</v>
      </c>
      <c r="O57" s="53" t="s">
        <v>15</v>
      </c>
    </row>
    <row r="58" spans="13:18">
      <c r="M58" s="53" t="s">
        <v>181</v>
      </c>
      <c r="N58" s="53" t="s">
        <v>45</v>
      </c>
      <c r="O58" s="53" t="s">
        <v>182</v>
      </c>
      <c r="P58" s="53"/>
      <c r="Q58" s="53"/>
      <c r="R58" s="53"/>
    </row>
    <row r="59" spans="13:18">
      <c r="M59" s="5" t="s">
        <v>183</v>
      </c>
      <c r="N59" s="5" t="s">
        <v>184</v>
      </c>
      <c r="O59" s="5" t="s">
        <v>128</v>
      </c>
      <c r="P59" s="53"/>
      <c r="Q59" s="53"/>
      <c r="R59" s="53"/>
    </row>
    <row r="60" spans="13:18">
      <c r="M60" s="5" t="s">
        <v>185</v>
      </c>
      <c r="N60" s="5" t="s">
        <v>29</v>
      </c>
      <c r="O60" s="5" t="s">
        <v>41</v>
      </c>
    </row>
    <row r="61" spans="13:18">
      <c r="M61" s="5" t="s">
        <v>186</v>
      </c>
      <c r="N61" s="5" t="s">
        <v>27</v>
      </c>
      <c r="O61" s="5" t="s">
        <v>187</v>
      </c>
    </row>
    <row r="62" spans="13:18">
      <c r="M62" s="53" t="s">
        <v>188</v>
      </c>
      <c r="N62" s="53" t="s">
        <v>141</v>
      </c>
      <c r="O62" s="53" t="s">
        <v>41</v>
      </c>
    </row>
    <row r="63" spans="13:18">
      <c r="M63" s="53" t="s">
        <v>189</v>
      </c>
      <c r="N63" s="53" t="s">
        <v>64</v>
      </c>
      <c r="O63" s="53" t="s">
        <v>182</v>
      </c>
      <c r="P63" s="53"/>
      <c r="Q63" s="53"/>
      <c r="R63" s="53"/>
    </row>
    <row r="64" spans="13:18">
      <c r="M64" s="53" t="s">
        <v>190</v>
      </c>
      <c r="N64" s="53" t="s">
        <v>151</v>
      </c>
      <c r="O64" s="53" t="s">
        <v>91</v>
      </c>
      <c r="P64" s="53"/>
      <c r="Q64" s="53"/>
      <c r="R64" s="53"/>
    </row>
    <row r="65" spans="13:18">
      <c r="M65" s="5" t="s">
        <v>191</v>
      </c>
      <c r="N65" s="5" t="s">
        <v>109</v>
      </c>
      <c r="O65" s="5" t="s">
        <v>192</v>
      </c>
      <c r="P65" s="53"/>
      <c r="Q65" s="53"/>
      <c r="R65" s="53"/>
    </row>
    <row r="66" spans="13:18">
      <c r="M66" s="53" t="s">
        <v>193</v>
      </c>
      <c r="N66" s="53" t="s">
        <v>32</v>
      </c>
      <c r="O66" s="53" t="s">
        <v>41</v>
      </c>
    </row>
    <row r="67" spans="13:18">
      <c r="M67" s="5" t="s">
        <v>194</v>
      </c>
      <c r="N67" s="5" t="s">
        <v>195</v>
      </c>
      <c r="O67" s="5" t="s">
        <v>15</v>
      </c>
      <c r="P67" s="53"/>
      <c r="Q67" s="53"/>
      <c r="R67" s="53"/>
    </row>
    <row r="68" spans="13:18">
      <c r="M68" s="5" t="s">
        <v>196</v>
      </c>
      <c r="N68" s="5" t="s">
        <v>197</v>
      </c>
      <c r="O68" s="5" t="s">
        <v>91</v>
      </c>
    </row>
    <row r="69" spans="13:18">
      <c r="M69" s="53" t="s">
        <v>198</v>
      </c>
      <c r="N69" s="53" t="s">
        <v>52</v>
      </c>
      <c r="O69" s="53" t="s">
        <v>15</v>
      </c>
    </row>
    <row r="70" spans="13:18">
      <c r="M70" s="5" t="s">
        <v>199</v>
      </c>
      <c r="N70" s="5" t="s">
        <v>200</v>
      </c>
      <c r="O70" s="5" t="s">
        <v>41</v>
      </c>
      <c r="P70" s="53"/>
      <c r="Q70" s="53"/>
      <c r="R70" s="53"/>
    </row>
    <row r="71" spans="13:18">
      <c r="M71" s="53" t="s">
        <v>201</v>
      </c>
      <c r="N71" s="53" t="s">
        <v>100</v>
      </c>
      <c r="O71" s="53" t="s">
        <v>202</v>
      </c>
    </row>
    <row r="72" spans="13:18">
      <c r="M72" s="53" t="s">
        <v>203</v>
      </c>
      <c r="N72" s="53" t="s">
        <v>81</v>
      </c>
      <c r="O72" s="53" t="s">
        <v>15</v>
      </c>
      <c r="P72" s="53"/>
      <c r="Q72" s="53"/>
      <c r="R72" s="53"/>
    </row>
    <row r="73" spans="13:18">
      <c r="M73" s="53" t="s">
        <v>204</v>
      </c>
      <c r="N73" s="53" t="s">
        <v>111</v>
      </c>
      <c r="O73" s="53" t="s">
        <v>53</v>
      </c>
      <c r="P73" s="53"/>
      <c r="Q73" s="53"/>
      <c r="R73" s="53"/>
    </row>
    <row r="74" spans="13:18">
      <c r="M74" s="5" t="s">
        <v>115</v>
      </c>
      <c r="N74" s="5" t="s">
        <v>205</v>
      </c>
      <c r="O74" s="5" t="s">
        <v>206</v>
      </c>
      <c r="P74" s="53"/>
      <c r="Q74" s="53"/>
      <c r="R74" s="53"/>
    </row>
    <row r="75" spans="13:18">
      <c r="M75" s="5" t="s">
        <v>115</v>
      </c>
      <c r="N75" s="5" t="s">
        <v>116</v>
      </c>
      <c r="O75" s="5" t="s">
        <v>53</v>
      </c>
    </row>
  </sheetData>
  <dataConsolidate/>
  <mergeCells count="10">
    <mergeCell ref="N1:P3"/>
    <mergeCell ref="J1:K3"/>
    <mergeCell ref="E1:I3"/>
    <mergeCell ref="A1:D3"/>
    <mergeCell ref="E4:E5"/>
    <mergeCell ref="K4:K5"/>
    <mergeCell ref="A4:A5"/>
    <mergeCell ref="B4:B5"/>
    <mergeCell ref="C4:C5"/>
    <mergeCell ref="D4:D5"/>
  </mergeCells>
  <phoneticPr fontId="0" type="noConversion"/>
  <conditionalFormatting sqref="B6:B43">
    <cfRule type="cellIs" dxfId="1" priority="2" stopIfTrue="1" operator="equal">
      <formula>"R"</formula>
    </cfRule>
  </conditionalFormatting>
  <conditionalFormatting sqref="F6:I43">
    <cfRule type="cellIs" dxfId="0" priority="1" stopIfTrue="1" operator="equal">
      <formula>0</formula>
    </cfRule>
  </conditionalFormatting>
  <printOptions horizontalCentered="1" verticalCentered="1"/>
  <pageMargins left="0.32" right="0.19685039370078741" top="0.31496062992125984" bottom="0.51181102362204722" header="0.15748031496062992" footer="0.39370078740157483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Prezentace</vt:lpstr>
      <vt:lpstr>1</vt:lpstr>
      <vt:lpstr>2</vt:lpstr>
      <vt:lpstr>3</vt:lpstr>
      <vt:lpstr>Prezentace (2)</vt:lpstr>
    </vt:vector>
  </TitlesOfParts>
  <Manager/>
  <Company>kvz Policie Počátky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Microsoft</cp:lastModifiedBy>
  <cp:revision/>
  <dcterms:created xsi:type="dcterms:W3CDTF">2003-04-01T12:06:07Z</dcterms:created>
  <dcterms:modified xsi:type="dcterms:W3CDTF">2016-08-21T19:38:51Z</dcterms:modified>
  <cp:category/>
  <cp:contentStatus/>
</cp:coreProperties>
</file>