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760" activeTab="0"/>
  </bookViews>
  <sheets>
    <sheet name="Celková" sheetId="1" r:id="rId1"/>
    <sheet name="1. disciplína" sheetId="2" r:id="rId2"/>
    <sheet name="2. disciplína" sheetId="3" r:id="rId3"/>
    <sheet name="3. disciplína" sheetId="4" r:id="rId4"/>
    <sheet name="4. disciplína" sheetId="5" r:id="rId5"/>
  </sheets>
  <definedNames>
    <definedName name="_xlnm.Print_Area" localSheetId="1">'1. disciplína'!$A$1:$T$42</definedName>
    <definedName name="_xlnm.Print_Area" localSheetId="2">'2. disciplína'!$A$1:$AF$42</definedName>
    <definedName name="_xlnm.Print_Area" localSheetId="3">'3. disciplína'!$A$1:$AF$42</definedName>
    <definedName name="_xlnm.Print_Area" localSheetId="4">'4. disciplína'!$A$5:$W$42</definedName>
    <definedName name="_xlnm.Print_Area" localSheetId="0">'Celková'!$A$1:$K$49</definedName>
  </definedNames>
  <calcPr fullCalcOnLoad="1"/>
</workbook>
</file>

<file path=xl/sharedStrings.xml><?xml version="1.0" encoding="utf-8"?>
<sst xmlns="http://schemas.openxmlformats.org/spreadsheetml/2006/main" count="387" uniqueCount="146">
  <si>
    <t>číslo</t>
  </si>
  <si>
    <t>čas</t>
  </si>
  <si>
    <t>Název soutěže</t>
  </si>
  <si>
    <t>Termín konání:</t>
  </si>
  <si>
    <t>Místo konání:</t>
  </si>
  <si>
    <t>Kolo</t>
  </si>
  <si>
    <t>Pořadatel</t>
  </si>
  <si>
    <t>příjmení, jméno</t>
  </si>
  <si>
    <t>disciplína č.</t>
  </si>
  <si>
    <t>start.</t>
  </si>
  <si>
    <t>průkazu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</si>
  <si>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</si>
  <si>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</si>
  <si>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</si>
  <si>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</si>
  <si>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</si>
  <si>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</si>
  <si>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Disciplína č. 4:</t>
  </si>
  <si>
    <t>počet ran</t>
  </si>
  <si>
    <t>Body</t>
  </si>
  <si>
    <t>INFO</t>
  </si>
  <si>
    <t>součet</t>
  </si>
  <si>
    <t>jméno</t>
  </si>
  <si>
    <t>VÝSLEDKOVÁ LISTINA</t>
  </si>
  <si>
    <t>CELKEM</t>
  </si>
  <si>
    <t>body</t>
  </si>
  <si>
    <t>PČR Počátky</t>
  </si>
  <si>
    <t>Bicek Arnošt</t>
  </si>
  <si>
    <t>0137</t>
  </si>
  <si>
    <t>0211</t>
  </si>
  <si>
    <t>Čekal Josef</t>
  </si>
  <si>
    <t>0291</t>
  </si>
  <si>
    <t>Týn n. Vltavou</t>
  </si>
  <si>
    <t>ÚVS J. Hradec</t>
  </si>
  <si>
    <t>1280</t>
  </si>
  <si>
    <t>Landkammer Václav</t>
  </si>
  <si>
    <t>1587</t>
  </si>
  <si>
    <t>ÚVS J.Hradec</t>
  </si>
  <si>
    <t>Mesároš Štefan</t>
  </si>
  <si>
    <t>3518</t>
  </si>
  <si>
    <t>Sokolík Jaroslav</t>
  </si>
  <si>
    <t>4613</t>
  </si>
  <si>
    <t>3700</t>
  </si>
  <si>
    <t>2995</t>
  </si>
  <si>
    <t>Urbanec Antonín</t>
  </si>
  <si>
    <t>3088</t>
  </si>
  <si>
    <t>Vejslík Vladimír</t>
  </si>
  <si>
    <t>3178</t>
  </si>
  <si>
    <t>Fiala Miroslav</t>
  </si>
  <si>
    <t xml:space="preserve"> FRUKO J.H.</t>
  </si>
  <si>
    <t>FRUKO J.H.</t>
  </si>
  <si>
    <t>SČS-D2</t>
  </si>
  <si>
    <t>VT</t>
  </si>
  <si>
    <t>střelnice AVZO, Dolní Skrýchov</t>
  </si>
  <si>
    <t>SČS-D1</t>
  </si>
  <si>
    <t>A</t>
  </si>
  <si>
    <t>B</t>
  </si>
  <si>
    <t>C</t>
  </si>
  <si>
    <t>D</t>
  </si>
  <si>
    <t>VT-III</t>
  </si>
  <si>
    <t>VT-II</t>
  </si>
  <si>
    <t>VT-I</t>
  </si>
  <si>
    <t>VT-M</t>
  </si>
  <si>
    <t>bodové hodnoty zón</t>
  </si>
  <si>
    <t>Limity výkon. tříd</t>
  </si>
  <si>
    <t>135P</t>
  </si>
  <si>
    <t>Terč:</t>
  </si>
  <si>
    <t>Počet ran:</t>
  </si>
  <si>
    <r>
      <t xml:space="preserve">kovové
</t>
    </r>
    <r>
      <rPr>
        <sz val="10"/>
        <rFont val="Arial CE"/>
        <family val="0"/>
      </rPr>
      <t>(počet)</t>
    </r>
  </si>
  <si>
    <t>5138</t>
  </si>
  <si>
    <t>Soutěž</t>
  </si>
  <si>
    <t>77/P</t>
  </si>
  <si>
    <t>VPs, VRs 6</t>
  </si>
  <si>
    <t>Disciplína č. 5:</t>
  </si>
  <si>
    <t>Blažek Rudolf</t>
  </si>
  <si>
    <t>0165</t>
  </si>
  <si>
    <t>Červenka Pavel (Pi)</t>
  </si>
  <si>
    <t>Pelhřimov</t>
  </si>
  <si>
    <t>5085</t>
  </si>
  <si>
    <t>Červenka Pavel (Re)</t>
  </si>
  <si>
    <t>Dvořák Vladislav</t>
  </si>
  <si>
    <t>4503</t>
  </si>
  <si>
    <t>Gažák Karel</t>
  </si>
  <si>
    <t>Stromovka C.B.</t>
  </si>
  <si>
    <t>0611</t>
  </si>
  <si>
    <t>Janko Jaroslav st.</t>
  </si>
  <si>
    <t>1018</t>
  </si>
  <si>
    <t>Koch Miroslav ml.</t>
  </si>
  <si>
    <t>Písek</t>
  </si>
  <si>
    <t>1424</t>
  </si>
  <si>
    <t>1562</t>
  </si>
  <si>
    <t>Marek Petr</t>
  </si>
  <si>
    <t>1732</t>
  </si>
  <si>
    <t>5239</t>
  </si>
  <si>
    <t>Novotný František</t>
  </si>
  <si>
    <t>2015</t>
  </si>
  <si>
    <t>Píša Ladislav</t>
  </si>
  <si>
    <t>Třebíč</t>
  </si>
  <si>
    <t>4882</t>
  </si>
  <si>
    <t>2229</t>
  </si>
  <si>
    <t>KVZ Pelhřimov</t>
  </si>
  <si>
    <t>Veselý Vladimír</t>
  </si>
  <si>
    <t>3205</t>
  </si>
  <si>
    <t>Wrzecionko Albert</t>
  </si>
  <si>
    <t>3350</t>
  </si>
  <si>
    <t>3415</t>
  </si>
  <si>
    <t>Brejžek Vojtěch</t>
  </si>
  <si>
    <t>Toman František</t>
  </si>
  <si>
    <t>Švihálek Jiří (Pi)</t>
  </si>
  <si>
    <t>Švihálek Jiří (Re)</t>
  </si>
  <si>
    <t>J. Němec</t>
  </si>
  <si>
    <t>V. Brejžek</t>
  </si>
  <si>
    <t>5481</t>
  </si>
  <si>
    <t>Zajíček Jan</t>
  </si>
  <si>
    <t>4818</t>
  </si>
  <si>
    <t>KVZ FRUKO J. Hradec</t>
  </si>
  <si>
    <t>Hodnocení:</t>
  </si>
  <si>
    <t>PODZIMNÍ STŘÍLENÍ</t>
  </si>
  <si>
    <t>820</t>
  </si>
  <si>
    <t>Mířená střelba na přesnost z velkorážové pistole nebo revolveru</t>
  </si>
  <si>
    <t>Polohová mířená z pistole nebo revolveru</t>
  </si>
  <si>
    <t>Polohová mířená z malorážky</t>
  </si>
  <si>
    <t>Hálkov Dimitrij</t>
  </si>
  <si>
    <t>CKL Praha</t>
  </si>
  <si>
    <t>0675</t>
  </si>
  <si>
    <t>5774</t>
  </si>
  <si>
    <t>Kutil Robert</t>
  </si>
  <si>
    <t>Matějka Milan</t>
  </si>
  <si>
    <t>5826</t>
  </si>
  <si>
    <t>Michalisko Vít</t>
  </si>
  <si>
    <t>5777</t>
  </si>
  <si>
    <t>Pokovba Petr st.</t>
  </si>
  <si>
    <t>Pokovba Petr ml.</t>
  </si>
  <si>
    <t>5166</t>
  </si>
  <si>
    <t>Bína Jiří</t>
  </si>
  <si>
    <t>Koch Miroslav st.</t>
  </si>
  <si>
    <t>Kraus Milan</t>
  </si>
  <si>
    <t>Mironiuk Zdeněk</t>
  </si>
  <si>
    <t>Získal Karel</t>
  </si>
  <si>
    <t>malorážkový terč 1</t>
  </si>
  <si>
    <t>malorážkový terč 2</t>
  </si>
  <si>
    <t>Rychlopalba z velkorážové pistole nebo revolveru</t>
  </si>
  <si>
    <t>Mironiuk Zdeněk (Re)</t>
  </si>
  <si>
    <t>SSK Telč</t>
  </si>
  <si>
    <t>KVZ,Klub</t>
  </si>
  <si>
    <t>Bína Jiří (Re)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</si>
</sst>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50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9"/>
      <name val="Arial CE"/>
      <family val="0"/>
    </font>
    <font>
      <sz val="16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u val="single"/>
      <sz val="13"/>
      <color indexed="36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5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2" fontId="6" fillId="0" borderId="19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/>
    </xf>
    <xf numFmtId="2" fontId="5" fillId="0" borderId="21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 locked="0"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0" xfId="0" applyFont="1" applyAlignment="1" applyProtection="1">
      <alignment horizontal="left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2" fontId="14" fillId="0" borderId="1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36" xfId="0" applyFont="1" applyBorder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9" fontId="11" fillId="0" borderId="13" xfId="0" applyNumberFormat="1" applyFont="1" applyBorder="1" applyAlignment="1">
      <alignment horizontal="left" vertical="center"/>
    </xf>
    <xf numFmtId="0" fontId="13" fillId="0" borderId="0" xfId="0" applyFont="1" applyAlignment="1" applyProtection="1">
      <alignment horizontal="center"/>
      <protection/>
    </xf>
    <xf numFmtId="49" fontId="9" fillId="0" borderId="13" xfId="0" applyNumberFormat="1" applyFont="1" applyBorder="1" applyAlignment="1">
      <alignment horizontal="left" vertical="center"/>
    </xf>
    <xf numFmtId="1" fontId="11" fillId="0" borderId="22" xfId="0" applyNumberFormat="1" applyFont="1" applyBorder="1" applyAlignment="1">
      <alignment horizontal="center"/>
    </xf>
    <xf numFmtId="1" fontId="11" fillId="0" borderId="38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0" fontId="6" fillId="0" borderId="39" xfId="0" applyFont="1" applyBorder="1" applyAlignment="1" applyProtection="1">
      <alignment horizontal="center"/>
      <protection locked="0"/>
    </xf>
    <xf numFmtId="2" fontId="6" fillId="0" borderId="37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44" xfId="0" applyBorder="1" applyAlignment="1">
      <alignment horizontal="center" vertical="center"/>
    </xf>
    <xf numFmtId="0" fontId="5" fillId="0" borderId="45" xfId="0" applyFont="1" applyBorder="1" applyAlignment="1" applyProtection="1">
      <alignment horizontal="center"/>
      <protection/>
    </xf>
    <xf numFmtId="1" fontId="11" fillId="0" borderId="12" xfId="0" applyNumberFormat="1" applyFont="1" applyBorder="1" applyAlignment="1">
      <alignment horizontal="center"/>
    </xf>
    <xf numFmtId="1" fontId="11" fillId="0" borderId="34" xfId="0" applyNumberFormat="1" applyFont="1" applyBorder="1" applyAlignment="1">
      <alignment horizontal="center"/>
    </xf>
    <xf numFmtId="0" fontId="7" fillId="33" borderId="36" xfId="0" applyFont="1" applyFill="1" applyBorder="1" applyAlignment="1" applyProtection="1">
      <alignment horizontal="center"/>
      <protection/>
    </xf>
    <xf numFmtId="0" fontId="0" fillId="0" borderId="46" xfId="0" applyBorder="1" applyAlignment="1">
      <alignment horizontal="center"/>
    </xf>
    <xf numFmtId="49" fontId="11" fillId="0" borderId="19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49" fontId="11" fillId="0" borderId="48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center" vertical="center"/>
    </xf>
    <xf numFmtId="0" fontId="1" fillId="0" borderId="49" xfId="0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/>
      <protection/>
    </xf>
    <xf numFmtId="0" fontId="0" fillId="0" borderId="50" xfId="0" applyBorder="1" applyAlignment="1">
      <alignment horizontal="center" vertical="center"/>
    </xf>
    <xf numFmtId="0" fontId="5" fillId="0" borderId="51" xfId="0" applyFont="1" applyBorder="1" applyAlignment="1" applyProtection="1">
      <alignment horizontal="center"/>
      <protection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0" fillId="0" borderId="13" xfId="0" applyNumberFormat="1" applyBorder="1" applyAlignment="1">
      <alignment horizontal="left" vertical="center"/>
    </xf>
    <xf numFmtId="49" fontId="0" fillId="0" borderId="55" xfId="0" applyNumberFormat="1" applyBorder="1" applyAlignment="1">
      <alignment horizontal="left" vertical="center"/>
    </xf>
    <xf numFmtId="49" fontId="0" fillId="0" borderId="56" xfId="0" applyNumberForma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1"/>
    </xf>
    <xf numFmtId="0" fontId="3" fillId="0" borderId="5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14" fontId="1" fillId="0" borderId="57" xfId="0" applyNumberFormat="1" applyFont="1" applyBorder="1" applyAlignment="1">
      <alignment horizontal="center"/>
    </xf>
    <xf numFmtId="14" fontId="1" fillId="0" borderId="49" xfId="0" applyNumberFormat="1" applyFon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58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2" xfId="0" applyBorder="1" applyAlignment="1">
      <alignment horizontal="left"/>
    </xf>
    <xf numFmtId="0" fontId="5" fillId="0" borderId="6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43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49" fontId="0" fillId="0" borderId="48" xfId="0" applyNumberFormat="1" applyBorder="1" applyAlignment="1">
      <alignment horizontal="left" vertical="center"/>
    </xf>
    <xf numFmtId="49" fontId="0" fillId="0" borderId="65" xfId="0" applyNumberFormat="1" applyBorder="1" applyAlignment="1">
      <alignment horizontal="left" vertical="center"/>
    </xf>
    <xf numFmtId="49" fontId="0" fillId="0" borderId="66" xfId="0" applyNumberFormat="1" applyBorder="1" applyAlignment="1">
      <alignment horizontal="left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57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48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1" fillId="0" borderId="43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0" fillId="0" borderId="48" xfId="0" applyFont="1" applyBorder="1" applyAlignment="1" applyProtection="1">
      <alignment horizontal="center"/>
      <protection/>
    </xf>
    <xf numFmtId="0" fontId="0" fillId="0" borderId="65" xfId="0" applyFont="1" applyBorder="1" applyAlignment="1" applyProtection="1">
      <alignment horizontal="center"/>
      <protection/>
    </xf>
    <xf numFmtId="0" fontId="0" fillId="0" borderId="68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0" fillId="0" borderId="65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 applyProtection="1">
      <alignment horizontal="center"/>
      <protection/>
    </xf>
    <xf numFmtId="0" fontId="0" fillId="0" borderId="70" xfId="0" applyBorder="1" applyAlignment="1">
      <alignment horizontal="center"/>
    </xf>
    <xf numFmtId="49" fontId="11" fillId="0" borderId="37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1" fontId="11" fillId="0" borderId="70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1" fontId="11" fillId="0" borderId="39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49" fontId="10" fillId="0" borderId="34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120" zoomScaleNormal="120" zoomScalePageLayoutView="0" workbookViewId="0" topLeftCell="A1">
      <selection activeCell="B31" sqref="B31"/>
    </sheetView>
  </sheetViews>
  <sheetFormatPr defaultColWidth="9.00390625" defaultRowHeight="12.75"/>
  <cols>
    <col min="1" max="1" width="6.75390625" style="0" customWidth="1"/>
    <col min="2" max="2" width="20.00390625" style="0" customWidth="1"/>
    <col min="3" max="3" width="14.125" style="0" customWidth="1"/>
    <col min="4" max="4" width="7.75390625" style="0" customWidth="1"/>
    <col min="5" max="9" width="6.75390625" style="0" customWidth="1"/>
    <col min="10" max="11" width="8.75390625" style="0" customWidth="1"/>
  </cols>
  <sheetData>
    <row r="1" spans="1:11" ht="27.75" customHeight="1" thickBot="1">
      <c r="A1" s="101" t="s">
        <v>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99" t="s">
        <v>2</v>
      </c>
      <c r="B2" s="100"/>
      <c r="C2" s="112" t="s">
        <v>5</v>
      </c>
      <c r="D2" s="113"/>
      <c r="E2" s="100"/>
      <c r="F2" s="112" t="s">
        <v>6</v>
      </c>
      <c r="G2" s="113"/>
      <c r="H2" s="113"/>
      <c r="I2" s="113"/>
      <c r="J2" s="100"/>
      <c r="K2" s="37" t="s">
        <v>70</v>
      </c>
    </row>
    <row r="3" spans="1:11" ht="37.5" customHeight="1">
      <c r="A3" s="118" t="s">
        <v>117</v>
      </c>
      <c r="B3" s="119"/>
      <c r="C3" s="134">
        <v>2016</v>
      </c>
      <c r="D3" s="135"/>
      <c r="E3" s="135"/>
      <c r="F3" s="105" t="s">
        <v>115</v>
      </c>
      <c r="G3" s="106"/>
      <c r="H3" s="106"/>
      <c r="I3" s="106"/>
      <c r="J3" s="107"/>
      <c r="K3" s="65" t="s">
        <v>118</v>
      </c>
    </row>
    <row r="4" spans="1:11" ht="12.75">
      <c r="A4" s="68"/>
      <c r="B4" s="70" t="s">
        <v>3</v>
      </c>
      <c r="C4" s="108">
        <v>42679</v>
      </c>
      <c r="D4" s="108"/>
      <c r="E4" s="109"/>
      <c r="F4" s="120" t="s">
        <v>12</v>
      </c>
      <c r="G4" s="121"/>
      <c r="H4" s="121"/>
      <c r="I4" s="136" t="s">
        <v>110</v>
      </c>
      <c r="J4" s="136"/>
      <c r="K4" s="137"/>
    </row>
    <row r="5" spans="1:11" ht="12.75">
      <c r="A5" s="68"/>
      <c r="B5" s="51" t="s">
        <v>4</v>
      </c>
      <c r="C5" s="110" t="s">
        <v>53</v>
      </c>
      <c r="D5" s="110"/>
      <c r="E5" s="111"/>
      <c r="F5" s="116" t="s">
        <v>13</v>
      </c>
      <c r="G5" s="117"/>
      <c r="H5" s="117"/>
      <c r="I5" s="129" t="s">
        <v>111</v>
      </c>
      <c r="J5" s="129"/>
      <c r="K5" s="130"/>
    </row>
    <row r="6" spans="1:11" ht="12.75">
      <c r="A6" s="68"/>
      <c r="B6" s="66" t="s">
        <v>14</v>
      </c>
      <c r="C6" s="102" t="s">
        <v>119</v>
      </c>
      <c r="D6" s="103"/>
      <c r="E6" s="103"/>
      <c r="F6" s="103"/>
      <c r="G6" s="103"/>
      <c r="H6" s="103"/>
      <c r="I6" s="103"/>
      <c r="J6" s="103"/>
      <c r="K6" s="104"/>
    </row>
    <row r="7" spans="1:11" ht="12.75">
      <c r="A7" s="68"/>
      <c r="B7" s="66" t="s">
        <v>15</v>
      </c>
      <c r="C7" s="102" t="s">
        <v>141</v>
      </c>
      <c r="D7" s="103"/>
      <c r="E7" s="103"/>
      <c r="F7" s="103"/>
      <c r="G7" s="103"/>
      <c r="H7" s="103"/>
      <c r="I7" s="103"/>
      <c r="J7" s="103"/>
      <c r="K7" s="104"/>
    </row>
    <row r="8" spans="1:11" ht="12.75">
      <c r="A8" s="68"/>
      <c r="B8" s="66" t="s">
        <v>16</v>
      </c>
      <c r="C8" s="102" t="s">
        <v>120</v>
      </c>
      <c r="D8" s="103"/>
      <c r="E8" s="103"/>
      <c r="F8" s="103"/>
      <c r="G8" s="103"/>
      <c r="H8" s="103"/>
      <c r="I8" s="103"/>
      <c r="J8" s="103"/>
      <c r="K8" s="104"/>
    </row>
    <row r="9" spans="1:11" ht="12.75">
      <c r="A9" s="68"/>
      <c r="B9" s="66" t="s">
        <v>17</v>
      </c>
      <c r="C9" s="102" t="s">
        <v>121</v>
      </c>
      <c r="D9" s="103"/>
      <c r="E9" s="103"/>
      <c r="F9" s="103"/>
      <c r="G9" s="103"/>
      <c r="H9" s="103"/>
      <c r="I9" s="103"/>
      <c r="J9" s="103"/>
      <c r="K9" s="104"/>
    </row>
    <row r="10" spans="1:11" ht="13.5" thickBot="1">
      <c r="A10" s="69"/>
      <c r="B10" s="67" t="s">
        <v>73</v>
      </c>
      <c r="C10" s="131"/>
      <c r="D10" s="132"/>
      <c r="E10" s="132"/>
      <c r="F10" s="132"/>
      <c r="G10" s="132"/>
      <c r="H10" s="132"/>
      <c r="I10" s="132"/>
      <c r="J10" s="132"/>
      <c r="K10" s="133"/>
    </row>
    <row r="11" spans="1:11" ht="6.75" customHeight="1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1" ht="12.75" customHeight="1">
      <c r="A12" s="127" t="s">
        <v>11</v>
      </c>
      <c r="B12" s="63" t="s">
        <v>7</v>
      </c>
      <c r="C12" s="122" t="s">
        <v>144</v>
      </c>
      <c r="D12" s="35" t="s">
        <v>0</v>
      </c>
      <c r="E12" s="124" t="s">
        <v>8</v>
      </c>
      <c r="F12" s="125"/>
      <c r="G12" s="125"/>
      <c r="H12" s="125"/>
      <c r="I12" s="126"/>
      <c r="J12" s="114" t="s">
        <v>24</v>
      </c>
      <c r="K12" s="37" t="s">
        <v>9</v>
      </c>
    </row>
    <row r="13" spans="1:11" ht="12.75" customHeight="1" thickBot="1">
      <c r="A13" s="128"/>
      <c r="B13" s="64"/>
      <c r="C13" s="123"/>
      <c r="D13" s="36" t="s">
        <v>10</v>
      </c>
      <c r="E13" s="33">
        <v>1</v>
      </c>
      <c r="F13" s="34">
        <v>2</v>
      </c>
      <c r="G13" s="34">
        <v>3</v>
      </c>
      <c r="H13" s="38">
        <v>4</v>
      </c>
      <c r="I13" s="28">
        <v>5</v>
      </c>
      <c r="J13" s="115"/>
      <c r="K13" s="94" t="s">
        <v>0</v>
      </c>
    </row>
    <row r="14" spans="1:11" ht="12.75">
      <c r="A14" s="82">
        <f aca="true" t="shared" si="0" ref="A14:A45">RANK(J14,$J$14:$J$73)</f>
        <v>1</v>
      </c>
      <c r="B14" s="83" t="s">
        <v>82</v>
      </c>
      <c r="C14" s="84" t="s">
        <v>83</v>
      </c>
      <c r="D14" s="85" t="s">
        <v>84</v>
      </c>
      <c r="E14" s="86">
        <f>'1. disciplína'!S16</f>
        <v>134</v>
      </c>
      <c r="F14" s="87">
        <f>'2. disciplína'!AF16</f>
        <v>76.9</v>
      </c>
      <c r="G14" s="88">
        <f>'3. disciplína'!AF16</f>
        <v>178</v>
      </c>
      <c r="H14" s="88">
        <f>'4. disciplína'!Z16</f>
        <v>143</v>
      </c>
      <c r="I14" s="87"/>
      <c r="J14" s="89">
        <f aca="true" t="shared" si="1" ref="J14:J45">SUM(E14:I14)</f>
        <v>531.9</v>
      </c>
      <c r="K14" s="40">
        <v>10</v>
      </c>
    </row>
    <row r="15" spans="1:11" ht="12.75">
      <c r="A15" s="27">
        <f t="shared" si="0"/>
        <v>2</v>
      </c>
      <c r="B15" s="54" t="s">
        <v>79</v>
      </c>
      <c r="C15" s="29" t="s">
        <v>77</v>
      </c>
      <c r="D15" s="30" t="s">
        <v>78</v>
      </c>
      <c r="E15" s="57">
        <f>'1. disciplína'!S13</f>
        <v>132</v>
      </c>
      <c r="F15" s="59">
        <f>'2. disciplína'!AF13</f>
        <v>67.28</v>
      </c>
      <c r="G15" s="79">
        <f>'3. disciplína'!AF13</f>
        <v>164</v>
      </c>
      <c r="H15" s="79">
        <f>'4. disciplína'!Z13</f>
        <v>158</v>
      </c>
      <c r="I15" s="59"/>
      <c r="J15" s="45">
        <f t="shared" si="1"/>
        <v>521.28</v>
      </c>
      <c r="K15" s="39">
        <v>7</v>
      </c>
    </row>
    <row r="16" spans="1:11" ht="12.75">
      <c r="A16" s="27">
        <f t="shared" si="0"/>
        <v>3</v>
      </c>
      <c r="B16" s="54" t="s">
        <v>38</v>
      </c>
      <c r="C16" s="29" t="s">
        <v>50</v>
      </c>
      <c r="D16" s="30" t="s">
        <v>39</v>
      </c>
      <c r="E16" s="57">
        <f>'1. disciplína'!S26</f>
        <v>129</v>
      </c>
      <c r="F16" s="59">
        <f>'2. disciplína'!AF26</f>
        <v>69.67</v>
      </c>
      <c r="G16" s="79">
        <f>'3. disciplína'!AF26</f>
        <v>159</v>
      </c>
      <c r="H16" s="79">
        <f>'4. disciplína'!Z26</f>
        <v>154</v>
      </c>
      <c r="I16" s="59"/>
      <c r="J16" s="45">
        <f t="shared" si="1"/>
        <v>511.67</v>
      </c>
      <c r="K16" s="39">
        <v>20</v>
      </c>
    </row>
    <row r="17" spans="1:11" ht="12.75">
      <c r="A17" s="27">
        <f t="shared" si="0"/>
        <v>4</v>
      </c>
      <c r="B17" s="54" t="s">
        <v>142</v>
      </c>
      <c r="C17" s="29" t="s">
        <v>143</v>
      </c>
      <c r="D17" s="30" t="s">
        <v>93</v>
      </c>
      <c r="E17" s="57">
        <f>'1. disciplína'!S28</f>
        <v>134</v>
      </c>
      <c r="F17" s="59">
        <f>'2. disciplína'!AF28</f>
        <v>72.73</v>
      </c>
      <c r="G17" s="79">
        <f>'3. disciplína'!AF28</f>
        <v>164</v>
      </c>
      <c r="H17" s="79">
        <f>'4. disciplína'!Z28</f>
        <v>139</v>
      </c>
      <c r="I17" s="59"/>
      <c r="J17" s="45">
        <f t="shared" si="1"/>
        <v>509.73</v>
      </c>
      <c r="K17" s="39">
        <v>22</v>
      </c>
    </row>
    <row r="18" spans="1:11" ht="12.75">
      <c r="A18" s="27">
        <f t="shared" si="0"/>
        <v>5</v>
      </c>
      <c r="B18" s="54" t="s">
        <v>76</v>
      </c>
      <c r="C18" s="30" t="s">
        <v>77</v>
      </c>
      <c r="D18" s="30" t="s">
        <v>78</v>
      </c>
      <c r="E18" s="57">
        <f>'1. disciplína'!S12</f>
        <v>134</v>
      </c>
      <c r="F18" s="59">
        <f>'2. disciplína'!AF12</f>
        <v>72.89</v>
      </c>
      <c r="G18" s="79">
        <f>'3. disciplína'!AF12</f>
        <v>166</v>
      </c>
      <c r="H18" s="79">
        <f>'4. disciplína'!Z12</f>
        <v>132</v>
      </c>
      <c r="I18" s="59"/>
      <c r="J18" s="45">
        <f t="shared" si="1"/>
        <v>504.89</v>
      </c>
      <c r="K18" s="39">
        <v>6</v>
      </c>
    </row>
    <row r="19" spans="1:11" ht="12.75">
      <c r="A19" s="27">
        <f t="shared" si="0"/>
        <v>6</v>
      </c>
      <c r="B19" s="54" t="s">
        <v>107</v>
      </c>
      <c r="C19" s="29" t="s">
        <v>50</v>
      </c>
      <c r="D19" s="30" t="s">
        <v>43</v>
      </c>
      <c r="E19" s="57">
        <f>'1. disciplína'!S36</f>
        <v>127</v>
      </c>
      <c r="F19" s="59">
        <f>'2. disciplína'!AF36</f>
        <v>66.08</v>
      </c>
      <c r="G19" s="79">
        <f>'3. disciplína'!AF36</f>
        <v>162</v>
      </c>
      <c r="H19" s="79">
        <f>'4. disciplína'!Z36</f>
        <v>139</v>
      </c>
      <c r="I19" s="59"/>
      <c r="J19" s="45">
        <f t="shared" si="1"/>
        <v>494.08</v>
      </c>
      <c r="K19" s="39">
        <v>30</v>
      </c>
    </row>
    <row r="20" spans="1:11" ht="12.75">
      <c r="A20" s="27">
        <f t="shared" si="0"/>
        <v>7</v>
      </c>
      <c r="B20" s="54" t="s">
        <v>46</v>
      </c>
      <c r="C20" s="29" t="s">
        <v>50</v>
      </c>
      <c r="D20" s="30" t="s">
        <v>47</v>
      </c>
      <c r="E20" s="57">
        <f>'1. disciplína'!S38</f>
        <v>134</v>
      </c>
      <c r="F20" s="59">
        <f>'2. disciplína'!AF38</f>
        <v>70.76</v>
      </c>
      <c r="G20" s="79">
        <f>'3. disciplína'!AF38</f>
        <v>154</v>
      </c>
      <c r="H20" s="79">
        <f>'4. disciplína'!Z38</f>
        <v>132</v>
      </c>
      <c r="I20" s="59"/>
      <c r="J20" s="45">
        <f t="shared" si="1"/>
        <v>490.76</v>
      </c>
      <c r="K20" s="39">
        <v>32</v>
      </c>
    </row>
    <row r="21" spans="1:11" ht="12.75">
      <c r="A21" s="27">
        <f t="shared" si="0"/>
        <v>8</v>
      </c>
      <c r="B21" s="54" t="s">
        <v>136</v>
      </c>
      <c r="C21" s="29" t="s">
        <v>32</v>
      </c>
      <c r="D21" s="30" t="s">
        <v>89</v>
      </c>
      <c r="E21" s="57">
        <f>'1. disciplína'!S21</f>
        <v>132</v>
      </c>
      <c r="F21" s="59">
        <f>'2. disciplína'!AF21</f>
        <v>72.73</v>
      </c>
      <c r="G21" s="79">
        <f>'3. disciplína'!AF21</f>
        <v>156</v>
      </c>
      <c r="H21" s="79">
        <f>'4. disciplína'!Z21</f>
        <v>127</v>
      </c>
      <c r="I21" s="59"/>
      <c r="J21" s="45">
        <f t="shared" si="1"/>
        <v>487.73</v>
      </c>
      <c r="K21" s="39">
        <v>15</v>
      </c>
    </row>
    <row r="22" spans="1:11" ht="12.75">
      <c r="A22" s="27">
        <f t="shared" si="0"/>
        <v>9</v>
      </c>
      <c r="B22" s="54" t="s">
        <v>40</v>
      </c>
      <c r="C22" s="30" t="s">
        <v>37</v>
      </c>
      <c r="D22" s="30" t="s">
        <v>41</v>
      </c>
      <c r="E22" s="57">
        <f>'1. disciplína'!S33</f>
        <v>124</v>
      </c>
      <c r="F22" s="59">
        <f>'2. disciplína'!AF33</f>
        <v>76.39</v>
      </c>
      <c r="G22" s="79">
        <f>'3. disciplína'!AF33</f>
        <v>149</v>
      </c>
      <c r="H22" s="79">
        <f>'4. disciplína'!Z33</f>
        <v>138</v>
      </c>
      <c r="I22" s="59"/>
      <c r="J22" s="45">
        <f t="shared" si="1"/>
        <v>487.39</v>
      </c>
      <c r="K22" s="39">
        <v>27</v>
      </c>
    </row>
    <row r="23" spans="1:11" ht="12.75">
      <c r="A23" s="27">
        <f t="shared" si="0"/>
        <v>10</v>
      </c>
      <c r="B23" s="54" t="s">
        <v>91</v>
      </c>
      <c r="C23" s="29" t="s">
        <v>49</v>
      </c>
      <c r="D23" s="30" t="s">
        <v>92</v>
      </c>
      <c r="E23" s="57">
        <f>'1. disciplína'!S24</f>
        <v>135</v>
      </c>
      <c r="F23" s="59">
        <f>'2. disciplína'!AF24</f>
        <v>54.519999999999996</v>
      </c>
      <c r="G23" s="79">
        <f>'3. disciplína'!AF24</f>
        <v>166</v>
      </c>
      <c r="H23" s="79">
        <f>'4. disciplína'!Z24</f>
        <v>131</v>
      </c>
      <c r="I23" s="59"/>
      <c r="J23" s="45">
        <f t="shared" si="1"/>
        <v>486.52</v>
      </c>
      <c r="K23" s="39">
        <v>18</v>
      </c>
    </row>
    <row r="24" spans="1:11" ht="12.75">
      <c r="A24" s="27">
        <f t="shared" si="0"/>
        <v>11</v>
      </c>
      <c r="B24" s="54" t="s">
        <v>96</v>
      </c>
      <c r="C24" s="29" t="s">
        <v>97</v>
      </c>
      <c r="D24" s="30" t="s">
        <v>98</v>
      </c>
      <c r="E24" s="57">
        <f>'1. disciplína'!S30</f>
        <v>126</v>
      </c>
      <c r="F24" s="59">
        <f>'2. disciplína'!AF30</f>
        <v>76.37</v>
      </c>
      <c r="G24" s="79">
        <f>'3. disciplína'!AF30</f>
        <v>162</v>
      </c>
      <c r="H24" s="79">
        <f>'4. disciplína'!Z30</f>
        <v>108</v>
      </c>
      <c r="I24" s="59"/>
      <c r="J24" s="45">
        <f t="shared" si="1"/>
        <v>472.37</v>
      </c>
      <c r="K24" s="39">
        <v>24</v>
      </c>
    </row>
    <row r="25" spans="1:11" ht="12.75">
      <c r="A25" s="27">
        <f t="shared" si="0"/>
        <v>12</v>
      </c>
      <c r="B25" s="54" t="s">
        <v>106</v>
      </c>
      <c r="C25" s="29" t="s">
        <v>50</v>
      </c>
      <c r="D25" s="30" t="s">
        <v>29</v>
      </c>
      <c r="E25" s="57">
        <f>'1. disciplína'!S10</f>
        <v>122</v>
      </c>
      <c r="F25" s="59">
        <f>'2. disciplína'!AF10</f>
        <v>69.06</v>
      </c>
      <c r="G25" s="79">
        <f>'3. disciplína'!AF10</f>
        <v>148</v>
      </c>
      <c r="H25" s="79">
        <f>'4. disciplína'!Z10</f>
        <v>125</v>
      </c>
      <c r="I25" s="59"/>
      <c r="J25" s="45">
        <f t="shared" si="1"/>
        <v>464.06</v>
      </c>
      <c r="K25" s="39">
        <v>4</v>
      </c>
    </row>
    <row r="26" spans="1:11" ht="12.75">
      <c r="A26" s="27">
        <f t="shared" si="0"/>
        <v>13</v>
      </c>
      <c r="B26" s="54" t="s">
        <v>135</v>
      </c>
      <c r="C26" s="29" t="s">
        <v>26</v>
      </c>
      <c r="D26" s="30" t="s">
        <v>34</v>
      </c>
      <c r="E26" s="57">
        <f>'1. disciplína'!S19</f>
        <v>134</v>
      </c>
      <c r="F26" s="59">
        <f>'2. disciplína'!AF19</f>
        <v>48.620000000000005</v>
      </c>
      <c r="G26" s="79">
        <f>'3. disciplína'!AF19</f>
        <v>177</v>
      </c>
      <c r="H26" s="79">
        <f>'4. disciplína'!Z19</f>
        <v>104</v>
      </c>
      <c r="I26" s="59"/>
      <c r="J26" s="45">
        <f t="shared" si="1"/>
        <v>463.62</v>
      </c>
      <c r="K26" s="39">
        <v>13</v>
      </c>
    </row>
    <row r="27" spans="1:11" ht="12.75">
      <c r="A27" s="27">
        <f t="shared" si="0"/>
        <v>14</v>
      </c>
      <c r="B27" s="54" t="s">
        <v>138</v>
      </c>
      <c r="C27" s="29" t="s">
        <v>100</v>
      </c>
      <c r="D27" s="30" t="s">
        <v>105</v>
      </c>
      <c r="E27" s="57">
        <f>'1. disciplína'!S42</f>
        <v>110</v>
      </c>
      <c r="F27" s="59">
        <f>'2. disciplína'!AF42</f>
        <v>77.76</v>
      </c>
      <c r="G27" s="79">
        <f>'3. disciplína'!AF42</f>
        <v>135</v>
      </c>
      <c r="H27" s="79">
        <f>'4. disciplína'!Z42</f>
        <v>139</v>
      </c>
      <c r="I27" s="59"/>
      <c r="J27" s="45">
        <f t="shared" si="1"/>
        <v>461.76</v>
      </c>
      <c r="K27" s="39">
        <v>36</v>
      </c>
    </row>
    <row r="28" spans="1:11" ht="12.75">
      <c r="A28" s="27">
        <f t="shared" si="0"/>
        <v>15</v>
      </c>
      <c r="B28" s="54" t="s">
        <v>108</v>
      </c>
      <c r="C28" s="29" t="s">
        <v>50</v>
      </c>
      <c r="D28" s="30" t="s">
        <v>42</v>
      </c>
      <c r="E28" s="57">
        <f>'1. disciplína'!S34</f>
        <v>125</v>
      </c>
      <c r="F28" s="59">
        <f>'2. disciplína'!AF34</f>
        <v>36.54</v>
      </c>
      <c r="G28" s="79">
        <f>'3. disciplína'!AF34</f>
        <v>159</v>
      </c>
      <c r="H28" s="79">
        <f>'4. disciplína'!Z34</f>
        <v>138</v>
      </c>
      <c r="I28" s="59"/>
      <c r="J28" s="45">
        <f t="shared" si="1"/>
        <v>458.53999999999996</v>
      </c>
      <c r="K28" s="39">
        <v>28</v>
      </c>
    </row>
    <row r="29" spans="1:11" ht="12.75">
      <c r="A29" s="27">
        <f t="shared" si="0"/>
        <v>16</v>
      </c>
      <c r="B29" s="54" t="s">
        <v>80</v>
      </c>
      <c r="C29" s="29" t="s">
        <v>50</v>
      </c>
      <c r="D29" s="30" t="s">
        <v>81</v>
      </c>
      <c r="E29" s="57">
        <f>'1. disciplína'!S14</f>
        <v>113</v>
      </c>
      <c r="F29" s="59">
        <f>'2. disciplína'!AF14</f>
        <v>72.98</v>
      </c>
      <c r="G29" s="79">
        <f>'3. disciplína'!AF14</f>
        <v>162</v>
      </c>
      <c r="H29" s="79">
        <f>'4. disciplína'!Z14</f>
        <v>109</v>
      </c>
      <c r="I29" s="59"/>
      <c r="J29" s="45">
        <f t="shared" si="1"/>
        <v>456.98</v>
      </c>
      <c r="K29" s="39">
        <v>8</v>
      </c>
    </row>
    <row r="30" spans="1:11" ht="12.75">
      <c r="A30" s="27">
        <f t="shared" si="0"/>
        <v>17</v>
      </c>
      <c r="B30" s="54" t="s">
        <v>145</v>
      </c>
      <c r="C30" s="29" t="s">
        <v>143</v>
      </c>
      <c r="D30" s="30" t="s">
        <v>112</v>
      </c>
      <c r="E30" s="57">
        <f>'1. disciplína'!S8</f>
        <v>123</v>
      </c>
      <c r="F30" s="59">
        <f>'2. disciplína'!AF8</f>
        <v>51.510000000000005</v>
      </c>
      <c r="G30" s="79">
        <f>'3. disciplína'!AF8</f>
        <v>134</v>
      </c>
      <c r="H30" s="79">
        <f>'4. disciplína'!Z8</f>
        <v>146</v>
      </c>
      <c r="I30" s="59"/>
      <c r="J30" s="45">
        <f t="shared" si="1"/>
        <v>454.51</v>
      </c>
      <c r="K30" s="39">
        <v>2</v>
      </c>
    </row>
    <row r="31" spans="1:11" ht="12.75">
      <c r="A31" s="27">
        <f t="shared" si="0"/>
        <v>18</v>
      </c>
      <c r="B31" s="54" t="s">
        <v>48</v>
      </c>
      <c r="C31" s="29" t="s">
        <v>50</v>
      </c>
      <c r="D31" s="30" t="s">
        <v>69</v>
      </c>
      <c r="E31" s="57">
        <f>'1. disciplína'!S15</f>
        <v>121</v>
      </c>
      <c r="F31" s="59">
        <f>'2. disciplína'!AF15</f>
        <v>53.5</v>
      </c>
      <c r="G31" s="79">
        <f>'3. disciplína'!AF15</f>
        <v>159</v>
      </c>
      <c r="H31" s="79">
        <f>'4. disciplína'!Z15</f>
        <v>119</v>
      </c>
      <c r="I31" s="59"/>
      <c r="J31" s="45">
        <f t="shared" si="1"/>
        <v>452.5</v>
      </c>
      <c r="K31" s="39">
        <v>9</v>
      </c>
    </row>
    <row r="32" spans="1:11" ht="12.75">
      <c r="A32" s="27">
        <f t="shared" si="0"/>
        <v>19</v>
      </c>
      <c r="B32" s="54" t="s">
        <v>109</v>
      </c>
      <c r="C32" s="29" t="s">
        <v>50</v>
      </c>
      <c r="D32" s="30" t="s">
        <v>42</v>
      </c>
      <c r="E32" s="57">
        <f>'1. disciplína'!S35</f>
        <v>125</v>
      </c>
      <c r="F32" s="59">
        <f>'2. disciplína'!AF35</f>
        <v>58.06</v>
      </c>
      <c r="G32" s="79">
        <f>'3. disciplína'!AF35</f>
        <v>164</v>
      </c>
      <c r="H32" s="79">
        <f>'4. disciplína'!Z35</f>
        <v>99</v>
      </c>
      <c r="I32" s="59"/>
      <c r="J32" s="45">
        <f t="shared" si="1"/>
        <v>446.06</v>
      </c>
      <c r="K32" s="39">
        <v>29</v>
      </c>
    </row>
    <row r="33" spans="1:11" ht="12.75">
      <c r="A33" s="27">
        <f t="shared" si="0"/>
        <v>20</v>
      </c>
      <c r="B33" s="54" t="s">
        <v>94</v>
      </c>
      <c r="C33" s="29" t="s">
        <v>50</v>
      </c>
      <c r="D33" s="30" t="s">
        <v>95</v>
      </c>
      <c r="E33" s="57">
        <f>'1. disciplína'!S29</f>
        <v>140</v>
      </c>
      <c r="F33" s="59">
        <f>'2. disciplína'!AF29</f>
        <v>52.82</v>
      </c>
      <c r="G33" s="79">
        <f>'3. disciplína'!AF29</f>
        <v>107</v>
      </c>
      <c r="H33" s="79">
        <f>'4. disciplína'!Z29</f>
        <v>121</v>
      </c>
      <c r="I33" s="59"/>
      <c r="J33" s="45">
        <f t="shared" si="1"/>
        <v>420.82</v>
      </c>
      <c r="K33" s="39">
        <v>23</v>
      </c>
    </row>
    <row r="34" spans="1:11" ht="12.75">
      <c r="A34" s="27">
        <f t="shared" si="0"/>
        <v>21</v>
      </c>
      <c r="B34" s="54" t="s">
        <v>35</v>
      </c>
      <c r="C34" s="29" t="s">
        <v>50</v>
      </c>
      <c r="D34" s="30" t="s">
        <v>36</v>
      </c>
      <c r="E34" s="57">
        <f>'1. disciplína'!S23</f>
        <v>116</v>
      </c>
      <c r="F34" s="59">
        <f>'2. disciplína'!AF23</f>
        <v>60.14</v>
      </c>
      <c r="G34" s="79">
        <f>'3. disciplína'!AF23</f>
        <v>155</v>
      </c>
      <c r="H34" s="79">
        <f>'4. disciplína'!Z23</f>
        <v>86</v>
      </c>
      <c r="I34" s="59"/>
      <c r="J34" s="45">
        <f t="shared" si="1"/>
        <v>417.14</v>
      </c>
      <c r="K34" s="39">
        <v>17</v>
      </c>
    </row>
    <row r="35" spans="1:11" ht="12.75">
      <c r="A35" s="27">
        <f t="shared" si="0"/>
        <v>22</v>
      </c>
      <c r="B35" s="54" t="s">
        <v>132</v>
      </c>
      <c r="C35" s="29" t="s">
        <v>37</v>
      </c>
      <c r="D35" s="30" t="s">
        <v>133</v>
      </c>
      <c r="E35" s="57">
        <f>'1. disciplína'!S32</f>
        <v>128</v>
      </c>
      <c r="F35" s="59">
        <f>'2. disciplína'!AF32</f>
        <v>41.260000000000005</v>
      </c>
      <c r="G35" s="79">
        <f>'3. disciplína'!AF32</f>
        <v>113</v>
      </c>
      <c r="H35" s="79">
        <f>'4. disciplína'!Z32</f>
        <v>133</v>
      </c>
      <c r="I35" s="59"/>
      <c r="J35" s="45">
        <f t="shared" si="1"/>
        <v>415.26</v>
      </c>
      <c r="K35" s="39">
        <v>26</v>
      </c>
    </row>
    <row r="36" spans="1:11" ht="12.75">
      <c r="A36" s="27">
        <f t="shared" si="0"/>
        <v>23</v>
      </c>
      <c r="B36" s="54" t="s">
        <v>126</v>
      </c>
      <c r="C36" s="29" t="s">
        <v>49</v>
      </c>
      <c r="D36" s="30" t="s">
        <v>90</v>
      </c>
      <c r="E36" s="57">
        <f>'1. disciplína'!S22</f>
        <v>107</v>
      </c>
      <c r="F36" s="59">
        <f>'2. disciplína'!AF22</f>
        <v>64.1</v>
      </c>
      <c r="G36" s="79">
        <f>'3. disciplína'!AF22</f>
        <v>153</v>
      </c>
      <c r="H36" s="79">
        <f>'4. disciplína'!Z22</f>
        <v>90</v>
      </c>
      <c r="I36" s="59"/>
      <c r="J36" s="45">
        <f t="shared" si="1"/>
        <v>414.1</v>
      </c>
      <c r="K36" s="39">
        <v>16</v>
      </c>
    </row>
    <row r="37" spans="1:11" ht="12.75">
      <c r="A37" s="27">
        <f t="shared" si="0"/>
        <v>24</v>
      </c>
      <c r="B37" s="54" t="s">
        <v>30</v>
      </c>
      <c r="C37" s="29" t="s">
        <v>50</v>
      </c>
      <c r="D37" s="30" t="s">
        <v>31</v>
      </c>
      <c r="E37" s="57">
        <f>'1. disciplína'!S11</f>
        <v>126</v>
      </c>
      <c r="F37" s="59">
        <f>'2. disciplína'!AF11</f>
        <v>51.519999999999996</v>
      </c>
      <c r="G37" s="79">
        <f>'3. disciplína'!AF11</f>
        <v>149</v>
      </c>
      <c r="H37" s="79">
        <f>'4. disciplína'!Z11</f>
        <v>87</v>
      </c>
      <c r="I37" s="59"/>
      <c r="J37" s="45">
        <f t="shared" si="1"/>
        <v>413.52</v>
      </c>
      <c r="K37" s="39">
        <v>5</v>
      </c>
    </row>
    <row r="38" spans="1:11" ht="12.75">
      <c r="A38" s="27">
        <f t="shared" si="0"/>
        <v>25</v>
      </c>
      <c r="B38" s="54" t="s">
        <v>131</v>
      </c>
      <c r="C38" s="30" t="s">
        <v>37</v>
      </c>
      <c r="D38" s="30" t="s">
        <v>99</v>
      </c>
      <c r="E38" s="57">
        <f>'1. disciplína'!S31</f>
        <v>114</v>
      </c>
      <c r="F38" s="59">
        <f>'2. disciplína'!AF31</f>
        <v>30.13</v>
      </c>
      <c r="G38" s="79">
        <f>'3. disciplína'!AF31</f>
        <v>149</v>
      </c>
      <c r="H38" s="79">
        <f>'4. disciplína'!Z31</f>
        <v>101</v>
      </c>
      <c r="I38" s="59"/>
      <c r="J38" s="45">
        <f t="shared" si="1"/>
        <v>394.13</v>
      </c>
      <c r="K38" s="39">
        <v>25</v>
      </c>
    </row>
    <row r="39" spans="1:11" ht="12.75">
      <c r="A39" s="27">
        <f t="shared" si="0"/>
        <v>26</v>
      </c>
      <c r="B39" s="54" t="s">
        <v>103</v>
      </c>
      <c r="C39" s="29" t="s">
        <v>50</v>
      </c>
      <c r="D39" s="30" t="s">
        <v>104</v>
      </c>
      <c r="E39" s="57">
        <f>'1. disciplína'!S40</f>
        <v>116</v>
      </c>
      <c r="F39" s="59">
        <f>'2. disciplína'!AF40</f>
        <v>41.33</v>
      </c>
      <c r="G39" s="79">
        <f>'3. disciplína'!AF40</f>
        <v>120</v>
      </c>
      <c r="H39" s="79">
        <f>'4. disciplína'!Z40</f>
        <v>109</v>
      </c>
      <c r="I39" s="59"/>
      <c r="J39" s="45">
        <f t="shared" si="1"/>
        <v>386.33</v>
      </c>
      <c r="K39" s="39">
        <v>34</v>
      </c>
    </row>
    <row r="40" spans="1:11" ht="12.75">
      <c r="A40" s="27">
        <f t="shared" si="0"/>
        <v>27</v>
      </c>
      <c r="B40" s="54" t="s">
        <v>87</v>
      </c>
      <c r="C40" s="29" t="s">
        <v>26</v>
      </c>
      <c r="D40" s="30" t="s">
        <v>125</v>
      </c>
      <c r="E40" s="57">
        <f>'1. disciplína'!S20</f>
        <v>88</v>
      </c>
      <c r="F40" s="59">
        <f>'2. disciplína'!AF20</f>
        <v>70.22</v>
      </c>
      <c r="G40" s="79">
        <f>'3. disciplína'!AF20</f>
        <v>82</v>
      </c>
      <c r="H40" s="79">
        <f>'4. disciplína'!Z20</f>
        <v>117</v>
      </c>
      <c r="I40" s="59"/>
      <c r="J40" s="45">
        <f t="shared" si="1"/>
        <v>357.22</v>
      </c>
      <c r="K40" s="39">
        <v>14</v>
      </c>
    </row>
    <row r="41" spans="1:11" ht="12.75">
      <c r="A41" s="27">
        <f t="shared" si="0"/>
        <v>28</v>
      </c>
      <c r="B41" s="54" t="s">
        <v>122</v>
      </c>
      <c r="C41" s="29" t="s">
        <v>123</v>
      </c>
      <c r="D41" s="30" t="s">
        <v>124</v>
      </c>
      <c r="E41" s="57">
        <f>'1. disciplína'!S17</f>
        <v>111</v>
      </c>
      <c r="F41" s="59">
        <f>'2. disciplína'!AF17</f>
        <v>54.33</v>
      </c>
      <c r="G41" s="79">
        <f>'3. disciplína'!AF17</f>
        <v>113</v>
      </c>
      <c r="H41" s="79">
        <f>'4. disciplína'!Z17</f>
        <v>78</v>
      </c>
      <c r="I41" s="59"/>
      <c r="J41" s="45">
        <f t="shared" si="1"/>
        <v>356.33</v>
      </c>
      <c r="K41" s="39">
        <v>11</v>
      </c>
    </row>
    <row r="42" spans="1:11" ht="12.75">
      <c r="A42" s="27">
        <f t="shared" si="0"/>
        <v>29</v>
      </c>
      <c r="B42" s="54" t="s">
        <v>44</v>
      </c>
      <c r="C42" s="29" t="s">
        <v>50</v>
      </c>
      <c r="D42" s="30" t="s">
        <v>45</v>
      </c>
      <c r="E42" s="57">
        <f>'1. disciplína'!S37</f>
        <v>89</v>
      </c>
      <c r="F42" s="59">
        <f>'2. disciplína'!AF37</f>
        <v>61.010000000000005</v>
      </c>
      <c r="G42" s="79">
        <f>'3. disciplína'!AF37</f>
        <v>85</v>
      </c>
      <c r="H42" s="79">
        <f>'4. disciplína'!Z37</f>
        <v>116</v>
      </c>
      <c r="I42" s="59"/>
      <c r="J42" s="45">
        <f t="shared" si="1"/>
        <v>351.01</v>
      </c>
      <c r="K42" s="39">
        <v>31</v>
      </c>
    </row>
    <row r="43" spans="1:11" ht="12.75">
      <c r="A43" s="27">
        <f t="shared" si="0"/>
        <v>30</v>
      </c>
      <c r="B43" s="54" t="s">
        <v>27</v>
      </c>
      <c r="C43" s="29" t="s">
        <v>33</v>
      </c>
      <c r="D43" s="30" t="s">
        <v>28</v>
      </c>
      <c r="E43" s="57">
        <f>'1. disciplína'!S7</f>
        <v>92</v>
      </c>
      <c r="F43" s="59">
        <f>'2. disciplína'!AF7</f>
        <v>51.4</v>
      </c>
      <c r="G43" s="79">
        <f>'3. disciplína'!AF7</f>
        <v>119</v>
      </c>
      <c r="H43" s="79">
        <f>'4. disciplína'!Z7</f>
        <v>75</v>
      </c>
      <c r="I43" s="59"/>
      <c r="J43" s="45">
        <f t="shared" si="1"/>
        <v>337.4</v>
      </c>
      <c r="K43" s="39">
        <v>1</v>
      </c>
    </row>
    <row r="44" spans="1:11" ht="12.75">
      <c r="A44" s="27">
        <f t="shared" si="0"/>
        <v>31</v>
      </c>
      <c r="B44" s="54" t="s">
        <v>129</v>
      </c>
      <c r="C44" s="29" t="s">
        <v>50</v>
      </c>
      <c r="D44" s="30" t="s">
        <v>130</v>
      </c>
      <c r="E44" s="57">
        <f>'1. disciplína'!S27</f>
        <v>103</v>
      </c>
      <c r="F44" s="59">
        <f>'2. disciplína'!AF27</f>
        <v>61.44</v>
      </c>
      <c r="G44" s="79">
        <f>'3. disciplína'!AF27</f>
        <v>91</v>
      </c>
      <c r="H44" s="79">
        <f>'4. disciplína'!Z27</f>
        <v>69</v>
      </c>
      <c r="I44" s="59"/>
      <c r="J44" s="45">
        <f t="shared" si="1"/>
        <v>324.44</v>
      </c>
      <c r="K44" s="39">
        <v>21</v>
      </c>
    </row>
    <row r="45" spans="1:11" ht="12.75">
      <c r="A45" s="27">
        <f t="shared" si="0"/>
        <v>32</v>
      </c>
      <c r="B45" s="54" t="s">
        <v>74</v>
      </c>
      <c r="C45" s="29" t="s">
        <v>49</v>
      </c>
      <c r="D45" s="30" t="s">
        <v>75</v>
      </c>
      <c r="E45" s="57">
        <f>'1. disciplína'!S9</f>
        <v>82</v>
      </c>
      <c r="F45" s="59">
        <f>'2. disciplína'!AF9</f>
        <v>48.730000000000004</v>
      </c>
      <c r="G45" s="79">
        <f>'3. disciplína'!AF9</f>
        <v>116</v>
      </c>
      <c r="H45" s="79">
        <f>'4. disciplína'!Z9</f>
        <v>68</v>
      </c>
      <c r="I45" s="59"/>
      <c r="J45" s="45">
        <f t="shared" si="1"/>
        <v>314.73</v>
      </c>
      <c r="K45" s="39">
        <v>3</v>
      </c>
    </row>
    <row r="46" spans="1:11" ht="12.75">
      <c r="A46" s="27">
        <f aca="true" t="shared" si="2" ref="A46:A73">RANK(J46,$J$14:$J$73)</f>
        <v>33</v>
      </c>
      <c r="B46" s="54" t="s">
        <v>85</v>
      </c>
      <c r="C46" s="29" t="s">
        <v>49</v>
      </c>
      <c r="D46" s="30" t="s">
        <v>86</v>
      </c>
      <c r="E46" s="57">
        <f>'1. disciplína'!S18</f>
        <v>100</v>
      </c>
      <c r="F46" s="59">
        <f>'2. disciplína'!AF18</f>
        <v>61.65</v>
      </c>
      <c r="G46" s="79">
        <f>'3. disciplína'!AF18</f>
        <v>50</v>
      </c>
      <c r="H46" s="79">
        <f>'4. disciplína'!Z18</f>
        <v>62</v>
      </c>
      <c r="I46" s="59"/>
      <c r="J46" s="45">
        <f aca="true" t="shared" si="3" ref="J46:J77">SUM(E46:I46)</f>
        <v>273.65</v>
      </c>
      <c r="K46" s="39">
        <v>12</v>
      </c>
    </row>
    <row r="47" spans="1:11" ht="12.75">
      <c r="A47" s="27">
        <f t="shared" si="2"/>
        <v>34</v>
      </c>
      <c r="B47" s="54" t="s">
        <v>113</v>
      </c>
      <c r="C47" s="29" t="s">
        <v>88</v>
      </c>
      <c r="D47" s="30" t="s">
        <v>114</v>
      </c>
      <c r="E47" s="57">
        <f>'1. disciplína'!S41</f>
        <v>87</v>
      </c>
      <c r="F47" s="59">
        <f>'2. disciplína'!AF41</f>
        <v>27.91</v>
      </c>
      <c r="G47" s="79">
        <f>'3. disciplína'!AF41</f>
        <v>90</v>
      </c>
      <c r="H47" s="79">
        <f>'4. disciplína'!Z41</f>
        <v>62</v>
      </c>
      <c r="I47" s="59"/>
      <c r="J47" s="45">
        <f t="shared" si="3"/>
        <v>266.90999999999997</v>
      </c>
      <c r="K47" s="39">
        <v>35</v>
      </c>
    </row>
    <row r="48" spans="1:11" ht="12.75">
      <c r="A48" s="27">
        <f t="shared" si="2"/>
        <v>35</v>
      </c>
      <c r="B48" s="54" t="s">
        <v>101</v>
      </c>
      <c r="C48" s="29" t="s">
        <v>50</v>
      </c>
      <c r="D48" s="30" t="s">
        <v>102</v>
      </c>
      <c r="E48" s="57">
        <f>'1. disciplína'!S39</f>
        <v>79</v>
      </c>
      <c r="F48" s="59">
        <f>'2. disciplína'!AF39</f>
        <v>50.769999999999996</v>
      </c>
      <c r="G48" s="79">
        <f>'3. disciplína'!AF39</f>
        <v>30</v>
      </c>
      <c r="H48" s="79">
        <f>'4. disciplína'!Z39</f>
        <v>80</v>
      </c>
      <c r="I48" s="59"/>
      <c r="J48" s="45">
        <f t="shared" si="3"/>
        <v>239.76999999999998</v>
      </c>
      <c r="K48" s="39">
        <v>33</v>
      </c>
    </row>
    <row r="49" spans="1:11" ht="13.5" thickBot="1">
      <c r="A49" s="71">
        <f t="shared" si="2"/>
        <v>36</v>
      </c>
      <c r="B49" s="90" t="s">
        <v>127</v>
      </c>
      <c r="C49" s="164" t="s">
        <v>49</v>
      </c>
      <c r="D49" s="91" t="s">
        <v>128</v>
      </c>
      <c r="E49" s="58">
        <f>'1. disciplína'!S25</f>
        <v>58</v>
      </c>
      <c r="F49" s="60">
        <f>'2. disciplína'!AF25</f>
        <v>35.97</v>
      </c>
      <c r="G49" s="80">
        <f>'3. disciplína'!AF25</f>
        <v>45</v>
      </c>
      <c r="H49" s="80">
        <f>'4. disciplína'!Z25</f>
        <v>65</v>
      </c>
      <c r="I49" s="60"/>
      <c r="J49" s="47">
        <f t="shared" si="3"/>
        <v>203.97</v>
      </c>
      <c r="K49" s="46">
        <v>19</v>
      </c>
    </row>
    <row r="50" spans="1:11" ht="12.75" hidden="1">
      <c r="A50" s="155">
        <f t="shared" si="2"/>
        <v>37</v>
      </c>
      <c r="B50" s="156"/>
      <c r="C50" s="157"/>
      <c r="D50" s="158"/>
      <c r="E50" s="159">
        <f>'1. disciplína'!S43</f>
        <v>0</v>
      </c>
      <c r="F50" s="160">
        <f>'2. disciplína'!AF43</f>
        <v>0</v>
      </c>
      <c r="G50" s="161">
        <f>'3. disciplína'!AF43</f>
        <v>0</v>
      </c>
      <c r="H50" s="161">
        <f>'4. disciplína'!Z43</f>
        <v>0</v>
      </c>
      <c r="I50" s="160"/>
      <c r="J50" s="162">
        <f t="shared" si="3"/>
        <v>0</v>
      </c>
      <c r="K50" s="163">
        <v>37</v>
      </c>
    </row>
    <row r="51" spans="1:11" ht="12.75" hidden="1">
      <c r="A51" s="27">
        <f t="shared" si="2"/>
        <v>37</v>
      </c>
      <c r="B51" s="54"/>
      <c r="C51" s="29"/>
      <c r="D51" s="30"/>
      <c r="E51" s="57">
        <f>'1. disciplína'!S44</f>
        <v>0</v>
      </c>
      <c r="F51" s="59">
        <f>'2. disciplína'!AF44</f>
        <v>0</v>
      </c>
      <c r="G51" s="79">
        <f>'3. disciplína'!AF44</f>
        <v>0</v>
      </c>
      <c r="H51" s="79">
        <f>'4. disciplína'!Z44</f>
        <v>0</v>
      </c>
      <c r="I51" s="59"/>
      <c r="J51" s="45">
        <f t="shared" si="3"/>
        <v>0</v>
      </c>
      <c r="K51" s="39">
        <v>38</v>
      </c>
    </row>
    <row r="52" spans="1:11" ht="12.75" hidden="1">
      <c r="A52" s="27">
        <f t="shared" si="2"/>
        <v>37</v>
      </c>
      <c r="B52" s="54"/>
      <c r="C52" s="29"/>
      <c r="D52" s="30"/>
      <c r="E52" s="57">
        <f>'1. disciplína'!S45</f>
        <v>0</v>
      </c>
      <c r="F52" s="59">
        <f>'2. disciplína'!AF45</f>
        <v>0</v>
      </c>
      <c r="G52" s="79">
        <f>'3. disciplína'!AF45</f>
        <v>0</v>
      </c>
      <c r="H52" s="79">
        <f>'4. disciplína'!Z45</f>
        <v>0</v>
      </c>
      <c r="I52" s="59"/>
      <c r="J52" s="45">
        <f t="shared" si="3"/>
        <v>0</v>
      </c>
      <c r="K52" s="39">
        <v>39</v>
      </c>
    </row>
    <row r="53" spans="1:11" ht="12.75" hidden="1">
      <c r="A53" s="27">
        <f t="shared" si="2"/>
        <v>37</v>
      </c>
      <c r="B53" s="54"/>
      <c r="C53" s="29"/>
      <c r="D53" s="30"/>
      <c r="E53" s="57">
        <f>'1. disciplína'!S46</f>
        <v>0</v>
      </c>
      <c r="F53" s="59">
        <f>'2. disciplína'!AF46</f>
        <v>0</v>
      </c>
      <c r="G53" s="79">
        <f>'3. disciplína'!AF46</f>
        <v>0</v>
      </c>
      <c r="H53" s="79">
        <f>'4. disciplína'!Z46</f>
        <v>0</v>
      </c>
      <c r="I53" s="59"/>
      <c r="J53" s="45">
        <f t="shared" si="3"/>
        <v>0</v>
      </c>
      <c r="K53" s="39">
        <v>40</v>
      </c>
    </row>
    <row r="54" spans="1:11" ht="12.75" hidden="1">
      <c r="A54" s="27">
        <f t="shared" si="2"/>
        <v>37</v>
      </c>
      <c r="B54" s="54"/>
      <c r="C54" s="30"/>
      <c r="D54" s="30"/>
      <c r="E54" s="57">
        <f>'1. disciplína'!S47</f>
        <v>0</v>
      </c>
      <c r="F54" s="59">
        <f>'2. disciplína'!AF47</f>
        <v>0</v>
      </c>
      <c r="G54" s="79">
        <f>'3. disciplína'!AF47</f>
        <v>0</v>
      </c>
      <c r="H54" s="79">
        <f>'4. disciplína'!Z47</f>
        <v>0</v>
      </c>
      <c r="I54" s="59"/>
      <c r="J54" s="45">
        <f t="shared" si="3"/>
        <v>0</v>
      </c>
      <c r="K54" s="39">
        <v>41</v>
      </c>
    </row>
    <row r="55" spans="1:11" ht="12.75" hidden="1">
      <c r="A55" s="27">
        <f t="shared" si="2"/>
        <v>37</v>
      </c>
      <c r="B55" s="54"/>
      <c r="C55" s="29"/>
      <c r="D55" s="30"/>
      <c r="E55" s="57">
        <f>'1. disciplína'!S48</f>
        <v>0</v>
      </c>
      <c r="F55" s="59">
        <f>'2. disciplína'!AF48</f>
        <v>0</v>
      </c>
      <c r="G55" s="79">
        <f>'3. disciplína'!AF48</f>
        <v>0</v>
      </c>
      <c r="H55" s="79">
        <f>'4. disciplína'!Z48</f>
        <v>0</v>
      </c>
      <c r="I55" s="59"/>
      <c r="J55" s="45">
        <f t="shared" si="3"/>
        <v>0</v>
      </c>
      <c r="K55" s="39">
        <v>42</v>
      </c>
    </row>
    <row r="56" spans="1:11" ht="12.75" hidden="1">
      <c r="A56" s="27">
        <f t="shared" si="2"/>
        <v>37</v>
      </c>
      <c r="B56" s="54"/>
      <c r="C56" s="30"/>
      <c r="D56" s="30"/>
      <c r="E56" s="57">
        <f>'1. disciplína'!S49</f>
        <v>0</v>
      </c>
      <c r="F56" s="59">
        <f>'2. disciplína'!AF49</f>
        <v>0</v>
      </c>
      <c r="G56" s="79">
        <f>'3. disciplína'!AF49</f>
        <v>0</v>
      </c>
      <c r="H56" s="79">
        <f>'4. disciplína'!Z49</f>
        <v>0</v>
      </c>
      <c r="I56" s="59"/>
      <c r="J56" s="45">
        <f t="shared" si="3"/>
        <v>0</v>
      </c>
      <c r="K56" s="39">
        <v>43</v>
      </c>
    </row>
    <row r="57" spans="1:11" ht="12.75" hidden="1">
      <c r="A57" s="27">
        <f t="shared" si="2"/>
        <v>37</v>
      </c>
      <c r="B57" s="54"/>
      <c r="C57" s="29"/>
      <c r="D57" s="30"/>
      <c r="E57" s="57">
        <f>'1. disciplína'!S50</f>
        <v>0</v>
      </c>
      <c r="F57" s="59">
        <f>'2. disciplína'!AF50</f>
        <v>0</v>
      </c>
      <c r="G57" s="79">
        <f>'3. disciplína'!AF50</f>
        <v>0</v>
      </c>
      <c r="H57" s="79">
        <f>'4. disciplína'!Z50</f>
        <v>0</v>
      </c>
      <c r="I57" s="59"/>
      <c r="J57" s="45">
        <f t="shared" si="3"/>
        <v>0</v>
      </c>
      <c r="K57" s="39">
        <v>44</v>
      </c>
    </row>
    <row r="58" spans="1:11" ht="12.75" hidden="1">
      <c r="A58" s="27">
        <f t="shared" si="2"/>
        <v>37</v>
      </c>
      <c r="B58" s="54"/>
      <c r="C58" s="30"/>
      <c r="D58" s="30"/>
      <c r="E58" s="57">
        <f>'1. disciplína'!S51</f>
        <v>0</v>
      </c>
      <c r="F58" s="59">
        <f>'2. disciplína'!AF51</f>
        <v>0</v>
      </c>
      <c r="G58" s="79">
        <f>'3. disciplína'!AF51</f>
        <v>0</v>
      </c>
      <c r="H58" s="79">
        <f>'4. disciplína'!Z51</f>
        <v>0</v>
      </c>
      <c r="I58" s="59"/>
      <c r="J58" s="45">
        <f t="shared" si="3"/>
        <v>0</v>
      </c>
      <c r="K58" s="39">
        <v>45</v>
      </c>
    </row>
    <row r="59" spans="1:11" ht="12.75" hidden="1">
      <c r="A59" s="27">
        <f t="shared" si="2"/>
        <v>37</v>
      </c>
      <c r="B59" s="54"/>
      <c r="C59" s="30"/>
      <c r="D59" s="30"/>
      <c r="E59" s="57">
        <f>'1. disciplína'!S52</f>
        <v>0</v>
      </c>
      <c r="F59" s="59">
        <f>'2. disciplína'!AF52</f>
        <v>0</v>
      </c>
      <c r="G59" s="79">
        <f>'3. disciplína'!AF52</f>
        <v>0</v>
      </c>
      <c r="H59" s="79">
        <f>'4. disciplína'!Z52</f>
        <v>0</v>
      </c>
      <c r="I59" s="59"/>
      <c r="J59" s="45">
        <f t="shared" si="3"/>
        <v>0</v>
      </c>
      <c r="K59" s="39">
        <v>46</v>
      </c>
    </row>
    <row r="60" spans="1:11" ht="12.75" hidden="1">
      <c r="A60" s="27">
        <f t="shared" si="2"/>
        <v>37</v>
      </c>
      <c r="B60" s="54"/>
      <c r="C60" s="29"/>
      <c r="D60" s="30"/>
      <c r="E60" s="57">
        <f>'1. disciplína'!S53</f>
        <v>0</v>
      </c>
      <c r="F60" s="59">
        <f>'2. disciplína'!AF53</f>
        <v>0</v>
      </c>
      <c r="G60" s="79">
        <f>'3. disciplína'!AF53</f>
        <v>0</v>
      </c>
      <c r="H60" s="79">
        <f>'4. disciplína'!Z53</f>
        <v>0</v>
      </c>
      <c r="I60" s="59"/>
      <c r="J60" s="45">
        <f t="shared" si="3"/>
        <v>0</v>
      </c>
      <c r="K60" s="39">
        <v>47</v>
      </c>
    </row>
    <row r="61" spans="1:11" ht="12.75" hidden="1">
      <c r="A61" s="27">
        <f t="shared" si="2"/>
        <v>37</v>
      </c>
      <c r="B61" s="54"/>
      <c r="C61" s="29"/>
      <c r="D61" s="30"/>
      <c r="E61" s="57">
        <f>'1. disciplína'!S54</f>
        <v>0</v>
      </c>
      <c r="F61" s="59">
        <f>'2. disciplína'!AF54</f>
        <v>0</v>
      </c>
      <c r="G61" s="79">
        <f>'3. disciplína'!AF54</f>
        <v>0</v>
      </c>
      <c r="H61" s="79">
        <f>'4. disciplína'!Z54</f>
        <v>0</v>
      </c>
      <c r="I61" s="59"/>
      <c r="J61" s="45">
        <f t="shared" si="3"/>
        <v>0</v>
      </c>
      <c r="K61" s="39">
        <v>48</v>
      </c>
    </row>
    <row r="62" spans="1:11" ht="12.75" hidden="1">
      <c r="A62" s="27">
        <f t="shared" si="2"/>
        <v>37</v>
      </c>
      <c r="B62" s="54"/>
      <c r="C62" s="30"/>
      <c r="D62" s="30"/>
      <c r="E62" s="57">
        <f>'1. disciplína'!S55</f>
        <v>0</v>
      </c>
      <c r="F62" s="59">
        <f>'2. disciplína'!AF55</f>
        <v>0</v>
      </c>
      <c r="G62" s="79">
        <f>'3. disciplína'!AF55</f>
        <v>0</v>
      </c>
      <c r="H62" s="79">
        <f>'4. disciplína'!Z55</f>
        <v>0</v>
      </c>
      <c r="I62" s="59"/>
      <c r="J62" s="45">
        <f t="shared" si="3"/>
        <v>0</v>
      </c>
      <c r="K62" s="39">
        <v>49</v>
      </c>
    </row>
    <row r="63" spans="1:11" ht="12.75" hidden="1">
      <c r="A63" s="27">
        <f t="shared" si="2"/>
        <v>37</v>
      </c>
      <c r="B63" s="54"/>
      <c r="C63" s="30"/>
      <c r="D63" s="30"/>
      <c r="E63" s="57">
        <f>'1. disciplína'!S56</f>
        <v>0</v>
      </c>
      <c r="F63" s="59">
        <f>'2. disciplína'!AF56</f>
        <v>0</v>
      </c>
      <c r="G63" s="79">
        <f>'3. disciplína'!AF56</f>
        <v>0</v>
      </c>
      <c r="H63" s="79">
        <f>'4. disciplína'!Z56</f>
        <v>0</v>
      </c>
      <c r="I63" s="59"/>
      <c r="J63" s="45">
        <f t="shared" si="3"/>
        <v>0</v>
      </c>
      <c r="K63" s="39">
        <v>50</v>
      </c>
    </row>
    <row r="64" spans="1:11" ht="12.75" hidden="1">
      <c r="A64" s="27">
        <f t="shared" si="2"/>
        <v>37</v>
      </c>
      <c r="B64" s="54"/>
      <c r="C64" s="30"/>
      <c r="D64" s="30"/>
      <c r="E64" s="57">
        <f>'1. disciplína'!S57</f>
        <v>0</v>
      </c>
      <c r="F64" s="59">
        <f>'2. disciplína'!AF57</f>
        <v>0</v>
      </c>
      <c r="G64" s="79">
        <f>'3. disciplína'!AF57</f>
        <v>0</v>
      </c>
      <c r="H64" s="79">
        <f>'4. disciplína'!Z57</f>
        <v>0</v>
      </c>
      <c r="I64" s="59"/>
      <c r="J64" s="45">
        <f t="shared" si="3"/>
        <v>0</v>
      </c>
      <c r="K64" s="39">
        <v>51</v>
      </c>
    </row>
    <row r="65" spans="1:11" ht="12.75" hidden="1">
      <c r="A65" s="27">
        <f t="shared" si="2"/>
        <v>37</v>
      </c>
      <c r="B65" s="54"/>
      <c r="C65" s="30"/>
      <c r="D65" s="30"/>
      <c r="E65" s="57">
        <f>'1. disciplína'!S58</f>
        <v>0</v>
      </c>
      <c r="F65" s="59">
        <f>'2. disciplína'!AF58</f>
        <v>0</v>
      </c>
      <c r="G65" s="79">
        <f>'3. disciplína'!AF58</f>
        <v>0</v>
      </c>
      <c r="H65" s="79">
        <f>'4. disciplína'!Z58</f>
        <v>0</v>
      </c>
      <c r="I65" s="59"/>
      <c r="J65" s="45">
        <f t="shared" si="3"/>
        <v>0</v>
      </c>
      <c r="K65" s="39">
        <v>52</v>
      </c>
    </row>
    <row r="66" spans="1:11" ht="12.75" hidden="1">
      <c r="A66" s="27">
        <f t="shared" si="2"/>
        <v>37</v>
      </c>
      <c r="B66" s="54"/>
      <c r="C66" s="30"/>
      <c r="D66" s="30"/>
      <c r="E66" s="57">
        <f>'1. disciplína'!S59</f>
        <v>0</v>
      </c>
      <c r="F66" s="59">
        <f>'2. disciplína'!AF59</f>
        <v>0</v>
      </c>
      <c r="G66" s="79">
        <f>'3. disciplína'!AF59</f>
        <v>0</v>
      </c>
      <c r="H66" s="79">
        <f>'4. disciplína'!Z59</f>
        <v>0</v>
      </c>
      <c r="I66" s="59"/>
      <c r="J66" s="45">
        <f t="shared" si="3"/>
        <v>0</v>
      </c>
      <c r="K66" s="39">
        <v>53</v>
      </c>
    </row>
    <row r="67" spans="1:11" ht="12.75" hidden="1">
      <c r="A67" s="27">
        <f t="shared" si="2"/>
        <v>37</v>
      </c>
      <c r="B67" s="54"/>
      <c r="C67" s="30"/>
      <c r="D67" s="30"/>
      <c r="E67" s="57">
        <f>'1. disciplína'!S60</f>
        <v>0</v>
      </c>
      <c r="F67" s="59">
        <f>'2. disciplína'!AF60</f>
        <v>0</v>
      </c>
      <c r="G67" s="79">
        <f>'3. disciplína'!AF60</f>
        <v>0</v>
      </c>
      <c r="H67" s="79">
        <f>'4. disciplína'!Z60</f>
        <v>0</v>
      </c>
      <c r="I67" s="59"/>
      <c r="J67" s="45">
        <f t="shared" si="3"/>
        <v>0</v>
      </c>
      <c r="K67" s="39">
        <v>54</v>
      </c>
    </row>
    <row r="68" spans="1:11" ht="12.75" hidden="1">
      <c r="A68" s="27">
        <f t="shared" si="2"/>
        <v>37</v>
      </c>
      <c r="B68" s="54"/>
      <c r="C68" s="29"/>
      <c r="D68" s="30"/>
      <c r="E68" s="57">
        <f>'1. disciplína'!S61</f>
        <v>0</v>
      </c>
      <c r="F68" s="59">
        <f>'2. disciplína'!AF61</f>
        <v>0</v>
      </c>
      <c r="G68" s="79">
        <f>'3. disciplína'!AF61</f>
        <v>0</v>
      </c>
      <c r="H68" s="79">
        <f>'4. disciplína'!Z61</f>
        <v>0</v>
      </c>
      <c r="I68" s="59"/>
      <c r="J68" s="45">
        <f t="shared" si="3"/>
        <v>0</v>
      </c>
      <c r="K68" s="39">
        <v>55</v>
      </c>
    </row>
    <row r="69" spans="1:11" ht="12.75" hidden="1">
      <c r="A69" s="27">
        <f t="shared" si="2"/>
        <v>37</v>
      </c>
      <c r="B69" s="54"/>
      <c r="C69" s="30"/>
      <c r="D69" s="30"/>
      <c r="E69" s="57">
        <f>'1. disciplína'!S62</f>
        <v>0</v>
      </c>
      <c r="F69" s="59">
        <f>'2. disciplína'!AF62</f>
        <v>0</v>
      </c>
      <c r="G69" s="79">
        <f>'3. disciplína'!AF62</f>
        <v>0</v>
      </c>
      <c r="H69" s="79">
        <f>'4. disciplína'!Z62</f>
        <v>0</v>
      </c>
      <c r="I69" s="59"/>
      <c r="J69" s="45">
        <f t="shared" si="3"/>
        <v>0</v>
      </c>
      <c r="K69" s="39">
        <v>56</v>
      </c>
    </row>
    <row r="70" spans="1:11" ht="12.75" hidden="1">
      <c r="A70" s="27">
        <f t="shared" si="2"/>
        <v>37</v>
      </c>
      <c r="B70" s="54"/>
      <c r="C70" s="30"/>
      <c r="D70" s="30"/>
      <c r="E70" s="57">
        <f>'1. disciplína'!S63</f>
        <v>0</v>
      </c>
      <c r="F70" s="59">
        <f>'2. disciplína'!AF63</f>
        <v>0</v>
      </c>
      <c r="G70" s="79">
        <f>'3. disciplína'!AF63</f>
        <v>0</v>
      </c>
      <c r="H70" s="79">
        <f>'4. disciplína'!Z63</f>
        <v>0</v>
      </c>
      <c r="I70" s="59"/>
      <c r="J70" s="45">
        <f t="shared" si="3"/>
        <v>0</v>
      </c>
      <c r="K70" s="39">
        <v>57</v>
      </c>
    </row>
    <row r="71" spans="1:11" ht="12.75" hidden="1">
      <c r="A71" s="27">
        <f t="shared" si="2"/>
        <v>37</v>
      </c>
      <c r="B71" s="54"/>
      <c r="C71" s="29"/>
      <c r="D71" s="30"/>
      <c r="E71" s="57">
        <f>'1. disciplína'!S64</f>
        <v>0</v>
      </c>
      <c r="F71" s="59">
        <f>'2. disciplína'!AF64</f>
        <v>0</v>
      </c>
      <c r="G71" s="79">
        <f>'3. disciplína'!AF64</f>
        <v>0</v>
      </c>
      <c r="H71" s="79">
        <f>'4. disciplína'!Z64</f>
        <v>0</v>
      </c>
      <c r="I71" s="59"/>
      <c r="J71" s="45">
        <f t="shared" si="3"/>
        <v>0</v>
      </c>
      <c r="K71" s="39">
        <v>58</v>
      </c>
    </row>
    <row r="72" spans="1:11" ht="12.75" hidden="1">
      <c r="A72" s="27">
        <f t="shared" si="2"/>
        <v>37</v>
      </c>
      <c r="B72" s="54"/>
      <c r="C72" s="30"/>
      <c r="D72" s="30"/>
      <c r="E72" s="57">
        <f>'1. disciplína'!S65</f>
        <v>0</v>
      </c>
      <c r="F72" s="59">
        <f>'2. disciplína'!AF65</f>
        <v>0</v>
      </c>
      <c r="G72" s="79">
        <f>'3. disciplína'!AF65</f>
        <v>0</v>
      </c>
      <c r="H72" s="79">
        <f>'4. disciplína'!Z65</f>
        <v>0</v>
      </c>
      <c r="I72" s="59"/>
      <c r="J72" s="45">
        <f t="shared" si="3"/>
        <v>0</v>
      </c>
      <c r="K72" s="39">
        <v>59</v>
      </c>
    </row>
    <row r="73" spans="1:11" ht="13.5" hidden="1" thickBot="1">
      <c r="A73" s="71">
        <f t="shared" si="2"/>
        <v>37</v>
      </c>
      <c r="B73" s="90"/>
      <c r="C73" s="91"/>
      <c r="D73" s="91"/>
      <c r="E73" s="58">
        <f>'1. disciplína'!S66</f>
        <v>0</v>
      </c>
      <c r="F73" s="60">
        <f>'2. disciplína'!AF66</f>
        <v>0</v>
      </c>
      <c r="G73" s="80">
        <f>'3. disciplína'!AF66</f>
        <v>0</v>
      </c>
      <c r="H73" s="80">
        <f>'4. disciplína'!Z66</f>
        <v>0</v>
      </c>
      <c r="I73" s="60"/>
      <c r="J73" s="47">
        <f t="shared" si="3"/>
        <v>0</v>
      </c>
      <c r="K73" s="46">
        <v>60</v>
      </c>
    </row>
  </sheetData>
  <sheetProtection/>
  <mergeCells count="22">
    <mergeCell ref="C9:K9"/>
    <mergeCell ref="C10:K10"/>
    <mergeCell ref="C3:E3"/>
    <mergeCell ref="I4:K4"/>
    <mergeCell ref="J12:J13"/>
    <mergeCell ref="F5:H5"/>
    <mergeCell ref="C7:K7"/>
    <mergeCell ref="C8:K8"/>
    <mergeCell ref="A3:B3"/>
    <mergeCell ref="F4:H4"/>
    <mergeCell ref="C12:C13"/>
    <mergeCell ref="E12:I12"/>
    <mergeCell ref="A12:A13"/>
    <mergeCell ref="I5:K5"/>
    <mergeCell ref="A2:B2"/>
    <mergeCell ref="A1:K1"/>
    <mergeCell ref="C6:K6"/>
    <mergeCell ref="F3:J3"/>
    <mergeCell ref="C4:E4"/>
    <mergeCell ref="C5:E5"/>
    <mergeCell ref="F2:J2"/>
    <mergeCell ref="C2:E2"/>
  </mergeCells>
  <printOptions/>
  <pageMargins left="0.37" right="0.19" top="0.17" bottom="0.19" header="0.15748031496062992" footer="0.1574803149606299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:P5"/>
    </sheetView>
  </sheetViews>
  <sheetFormatPr defaultColWidth="9.00390625" defaultRowHeight="12.75"/>
  <cols>
    <col min="1" max="1" width="21.125" style="0" customWidth="1"/>
    <col min="2" max="5" width="3.875" style="0" hidden="1" customWidth="1"/>
    <col min="6" max="16" width="3.875" style="0" customWidth="1"/>
    <col min="17" max="18" width="8.75390625" style="0" hidden="1" customWidth="1"/>
    <col min="19" max="19" width="8.75390625" style="0" customWidth="1"/>
    <col min="20" max="21" width="8.75390625" style="3" customWidth="1"/>
    <col min="22" max="22" width="9.75390625" style="0" bestFit="1" customWidth="1"/>
    <col min="23" max="23" width="3.00390625" style="0" bestFit="1" customWidth="1"/>
  </cols>
  <sheetData>
    <row r="1" spans="1:25" ht="15" customHeight="1">
      <c r="A1" s="93" t="str">
        <f>Celková!C6</f>
        <v>Mířená střelba na přesnost z velkorážové pistole nebo revolveru</v>
      </c>
      <c r="B1" s="5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"/>
      <c r="U1" s="2"/>
      <c r="V1" s="4"/>
      <c r="W1" s="1"/>
      <c r="X1" s="1"/>
      <c r="Y1" s="1"/>
    </row>
    <row r="2" spans="1:25" ht="15" customHeight="1">
      <c r="A2" s="1" t="s">
        <v>66</v>
      </c>
      <c r="B2" s="5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4"/>
      <c r="W2" s="1"/>
      <c r="X2" s="1"/>
      <c r="Y2" s="1"/>
    </row>
    <row r="3" spans="1:25" ht="15" customHeight="1">
      <c r="A3" s="1" t="s">
        <v>67</v>
      </c>
      <c r="B3" s="5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"/>
      <c r="U3" s="2"/>
      <c r="V3" s="4"/>
      <c r="W3" s="1"/>
      <c r="X3" s="1"/>
      <c r="Y3" s="1"/>
    </row>
    <row r="4" spans="1:25" ht="15" customHeight="1">
      <c r="A4" s="1" t="s">
        <v>116</v>
      </c>
      <c r="B4" s="1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1"/>
      <c r="R4" s="1"/>
      <c r="S4" s="1"/>
      <c r="T4" s="2"/>
      <c r="U4" s="2"/>
      <c r="V4" s="1"/>
      <c r="W4" s="1"/>
      <c r="X4" s="1"/>
      <c r="Y4" s="1"/>
    </row>
    <row r="5" spans="1:26" ht="15" customHeight="1" thickBot="1">
      <c r="A5" s="1"/>
      <c r="B5" s="138" t="s">
        <v>71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0"/>
      <c r="Q5" s="53"/>
      <c r="R5" s="49"/>
      <c r="S5" s="49"/>
      <c r="T5" s="2"/>
      <c r="U5" s="2"/>
      <c r="V5" s="2" t="s">
        <v>20</v>
      </c>
      <c r="W5" s="1"/>
      <c r="X5" s="1"/>
      <c r="Y5" s="141" t="s">
        <v>72</v>
      </c>
      <c r="Z5" s="141"/>
    </row>
    <row r="6" spans="1:26" ht="15" customHeight="1" thickBot="1">
      <c r="A6" s="42" t="s">
        <v>22</v>
      </c>
      <c r="B6" s="17" t="s">
        <v>55</v>
      </c>
      <c r="C6" s="18" t="s">
        <v>56</v>
      </c>
      <c r="D6" s="18" t="s">
        <v>57</v>
      </c>
      <c r="E6" s="18" t="s">
        <v>58</v>
      </c>
      <c r="F6" s="18">
        <v>10</v>
      </c>
      <c r="G6" s="18">
        <v>9</v>
      </c>
      <c r="H6" s="18">
        <v>8</v>
      </c>
      <c r="I6" s="18">
        <v>7</v>
      </c>
      <c r="J6" s="18">
        <v>6</v>
      </c>
      <c r="K6" s="18">
        <v>5</v>
      </c>
      <c r="L6" s="18">
        <v>4</v>
      </c>
      <c r="M6" s="18">
        <v>3</v>
      </c>
      <c r="N6" s="18">
        <v>2</v>
      </c>
      <c r="O6" s="18">
        <v>1</v>
      </c>
      <c r="P6" s="26">
        <v>0</v>
      </c>
      <c r="Q6" s="18" t="s">
        <v>21</v>
      </c>
      <c r="R6" s="8" t="s">
        <v>1</v>
      </c>
      <c r="S6" s="78" t="s">
        <v>25</v>
      </c>
      <c r="T6" s="78" t="s">
        <v>52</v>
      </c>
      <c r="U6" s="73"/>
      <c r="V6" s="14" t="s">
        <v>18</v>
      </c>
      <c r="W6" s="41">
        <v>15</v>
      </c>
      <c r="X6" s="1"/>
      <c r="Y6" s="143" t="s">
        <v>64</v>
      </c>
      <c r="Z6" s="144"/>
    </row>
    <row r="7" spans="1:27" ht="15" customHeight="1">
      <c r="A7" s="54" t="s">
        <v>27</v>
      </c>
      <c r="B7" s="19"/>
      <c r="C7" s="19"/>
      <c r="D7" s="19"/>
      <c r="E7" s="19"/>
      <c r="F7" s="19">
        <v>2</v>
      </c>
      <c r="G7" s="19">
        <v>1</v>
      </c>
      <c r="H7" s="19">
        <v>3</v>
      </c>
      <c r="I7" s="19">
        <v>4</v>
      </c>
      <c r="J7" s="19"/>
      <c r="K7" s="19">
        <v>1</v>
      </c>
      <c r="L7" s="19">
        <v>1</v>
      </c>
      <c r="M7" s="19"/>
      <c r="N7" s="19">
        <v>1</v>
      </c>
      <c r="O7" s="19"/>
      <c r="P7" s="19">
        <v>2</v>
      </c>
      <c r="Q7" s="19">
        <f>B7*Z$14+C7*Z$15+D7*Z$16+E7*Z$17+F7*10+G7*9+H7*8+I7*7+J7*6+K7*5+L7*4+M7*3+N7*2+O7</f>
        <v>92</v>
      </c>
      <c r="R7" s="62"/>
      <c r="S7" s="62">
        <f>IF(Q7-R7&lt;0,0,Q7-R7)</f>
        <v>92</v>
      </c>
      <c r="T7" s="77">
        <f>IF(S7&lt;Z$7,"",IF(S7&lt;Z$8,"VT-III",IF(S7&lt;Z$9,"VT-II",IF(S7&lt;Z$10,"VT-I","VT-M"))))</f>
      </c>
      <c r="U7" s="74"/>
      <c r="V7" s="14">
        <f>SUM(B7:P7)</f>
        <v>15</v>
      </c>
      <c r="W7" s="1"/>
      <c r="X7" s="1"/>
      <c r="Y7" s="76" t="s">
        <v>59</v>
      </c>
      <c r="Z7" s="75">
        <v>116</v>
      </c>
      <c r="AA7" s="5"/>
    </row>
    <row r="8" spans="1:27" ht="15" customHeight="1">
      <c r="A8" s="54" t="s">
        <v>134</v>
      </c>
      <c r="B8" s="61"/>
      <c r="C8" s="61"/>
      <c r="D8" s="61"/>
      <c r="E8" s="61"/>
      <c r="F8" s="61">
        <v>3</v>
      </c>
      <c r="G8" s="61">
        <v>4</v>
      </c>
      <c r="H8" s="61">
        <v>3</v>
      </c>
      <c r="I8" s="61">
        <v>3</v>
      </c>
      <c r="J8" s="61">
        <v>2</v>
      </c>
      <c r="K8" s="61"/>
      <c r="L8" s="61"/>
      <c r="M8" s="61"/>
      <c r="N8" s="61"/>
      <c r="O8" s="61"/>
      <c r="P8" s="61"/>
      <c r="Q8" s="61">
        <f aca="true" t="shared" si="0" ref="Q8:Q66">B8*Z$14+C8*Z$15+D8*Z$16+E8*Z$17+F8*10+G8*9+H8*8+I8*7+J8*6+K8*5+L8*4+M8*3+N8*2+O8</f>
        <v>123</v>
      </c>
      <c r="R8" s="62"/>
      <c r="S8" s="62">
        <f aca="true" t="shared" si="1" ref="S8:S66">IF(Q8-R8&lt;0,0,Q8-R8)</f>
        <v>123</v>
      </c>
      <c r="T8" s="72" t="str">
        <f aca="true" t="shared" si="2" ref="T8:T66">IF(S8&lt;Z$7,"",IF(S8&lt;Z$8,"VT-III",IF(S8&lt;Z$9,"VT-II",IF(S8&lt;Z$10,"VT-I","VT-M"))))</f>
        <v>VT-III</v>
      </c>
      <c r="U8" s="74"/>
      <c r="V8" s="14">
        <f aca="true" t="shared" si="3" ref="V8:V66">SUM(B8:P8)</f>
        <v>15</v>
      </c>
      <c r="W8" s="1"/>
      <c r="X8" s="1"/>
      <c r="Y8" s="76" t="s">
        <v>60</v>
      </c>
      <c r="Z8" s="75">
        <v>125</v>
      </c>
      <c r="AA8" s="5"/>
    </row>
    <row r="9" spans="1:26" ht="15" customHeight="1">
      <c r="A9" s="54" t="s">
        <v>74</v>
      </c>
      <c r="B9" s="10"/>
      <c r="C9" s="10"/>
      <c r="D9" s="10"/>
      <c r="E9" s="10"/>
      <c r="F9" s="10"/>
      <c r="G9" s="10">
        <v>2</v>
      </c>
      <c r="H9" s="10">
        <v>1</v>
      </c>
      <c r="I9" s="10">
        <v>2</v>
      </c>
      <c r="J9" s="10">
        <v>3</v>
      </c>
      <c r="K9" s="10">
        <v>1</v>
      </c>
      <c r="L9" s="10">
        <v>4</v>
      </c>
      <c r="M9" s="10">
        <v>1</v>
      </c>
      <c r="N9" s="10"/>
      <c r="O9" s="10"/>
      <c r="P9" s="10">
        <v>1</v>
      </c>
      <c r="Q9" s="10">
        <f t="shared" si="0"/>
        <v>82</v>
      </c>
      <c r="R9" s="15"/>
      <c r="S9" s="15">
        <f t="shared" si="1"/>
        <v>82</v>
      </c>
      <c r="T9" s="72">
        <f t="shared" si="2"/>
      </c>
      <c r="U9" s="74"/>
      <c r="V9" s="14">
        <f t="shared" si="3"/>
        <v>15</v>
      </c>
      <c r="W9" s="1"/>
      <c r="X9" s="1"/>
      <c r="Y9" s="76" t="s">
        <v>61</v>
      </c>
      <c r="Z9" s="66">
        <v>131</v>
      </c>
    </row>
    <row r="10" spans="1:26" ht="15" customHeight="1">
      <c r="A10" s="54" t="s">
        <v>106</v>
      </c>
      <c r="B10" s="10"/>
      <c r="C10" s="10"/>
      <c r="D10" s="10"/>
      <c r="E10" s="12"/>
      <c r="F10" s="12">
        <v>2</v>
      </c>
      <c r="G10" s="12">
        <v>4</v>
      </c>
      <c r="H10" s="12">
        <v>3</v>
      </c>
      <c r="I10" s="12">
        <v>6</v>
      </c>
      <c r="J10" s="12"/>
      <c r="K10" s="12"/>
      <c r="L10" s="12"/>
      <c r="M10" s="12"/>
      <c r="N10" s="12"/>
      <c r="O10" s="12"/>
      <c r="P10" s="12"/>
      <c r="Q10" s="10">
        <f t="shared" si="0"/>
        <v>122</v>
      </c>
      <c r="R10" s="15"/>
      <c r="S10" s="15">
        <f t="shared" si="1"/>
        <v>122</v>
      </c>
      <c r="T10" s="72" t="str">
        <f t="shared" si="2"/>
        <v>VT-III</v>
      </c>
      <c r="U10" s="74"/>
      <c r="V10" s="14">
        <f t="shared" si="3"/>
        <v>15</v>
      </c>
      <c r="W10" s="1"/>
      <c r="X10" s="1"/>
      <c r="Y10" s="76" t="s">
        <v>62</v>
      </c>
      <c r="Z10" s="66">
        <v>137</v>
      </c>
    </row>
    <row r="11" spans="1:25" ht="15" customHeight="1">
      <c r="A11" s="54" t="s">
        <v>30</v>
      </c>
      <c r="B11" s="10"/>
      <c r="C11" s="10"/>
      <c r="D11" s="10"/>
      <c r="E11" s="12"/>
      <c r="F11" s="12">
        <v>3</v>
      </c>
      <c r="G11" s="12">
        <v>5</v>
      </c>
      <c r="H11" s="12">
        <v>3</v>
      </c>
      <c r="I11" s="12">
        <v>3</v>
      </c>
      <c r="J11" s="12">
        <v>1</v>
      </c>
      <c r="K11" s="12"/>
      <c r="L11" s="12"/>
      <c r="M11" s="12"/>
      <c r="N11" s="12"/>
      <c r="O11" s="12"/>
      <c r="P11" s="12"/>
      <c r="Q11" s="10">
        <f t="shared" si="0"/>
        <v>126</v>
      </c>
      <c r="R11" s="15"/>
      <c r="S11" s="15">
        <f t="shared" si="1"/>
        <v>126</v>
      </c>
      <c r="T11" s="72" t="str">
        <f t="shared" si="2"/>
        <v>VT-II</v>
      </c>
      <c r="U11" s="74"/>
      <c r="V11" s="14">
        <f t="shared" si="3"/>
        <v>15</v>
      </c>
      <c r="W11" s="1"/>
      <c r="X11" s="1"/>
      <c r="Y11" s="1"/>
    </row>
    <row r="12" spans="1:25" ht="15" customHeight="1">
      <c r="A12" s="54" t="s">
        <v>76</v>
      </c>
      <c r="B12" s="12"/>
      <c r="C12" s="12"/>
      <c r="D12" s="12"/>
      <c r="E12" s="12"/>
      <c r="F12" s="12">
        <v>6</v>
      </c>
      <c r="G12" s="12">
        <v>4</v>
      </c>
      <c r="H12" s="12">
        <v>4</v>
      </c>
      <c r="I12" s="12"/>
      <c r="J12" s="12">
        <v>1</v>
      </c>
      <c r="K12" s="12"/>
      <c r="L12" s="12"/>
      <c r="M12" s="12"/>
      <c r="N12" s="12"/>
      <c r="O12" s="12"/>
      <c r="P12" s="12"/>
      <c r="Q12" s="10">
        <f t="shared" si="0"/>
        <v>134</v>
      </c>
      <c r="R12" s="15"/>
      <c r="S12" s="15">
        <f t="shared" si="1"/>
        <v>134</v>
      </c>
      <c r="T12" s="72" t="str">
        <f t="shared" si="2"/>
        <v>VT-I</v>
      </c>
      <c r="U12" s="74"/>
      <c r="V12" s="14">
        <f t="shared" si="3"/>
        <v>15</v>
      </c>
      <c r="W12" s="1"/>
      <c r="X12" s="1"/>
      <c r="Y12" s="1"/>
    </row>
    <row r="13" spans="1:26" ht="15" customHeight="1">
      <c r="A13" s="54" t="s">
        <v>79</v>
      </c>
      <c r="B13" s="10"/>
      <c r="C13" s="10"/>
      <c r="D13" s="10"/>
      <c r="E13" s="12"/>
      <c r="F13" s="12">
        <v>4</v>
      </c>
      <c r="G13" s="12">
        <v>6</v>
      </c>
      <c r="H13" s="12">
        <v>3</v>
      </c>
      <c r="I13" s="12">
        <v>2</v>
      </c>
      <c r="J13" s="12"/>
      <c r="K13" s="12"/>
      <c r="L13" s="12"/>
      <c r="M13" s="12"/>
      <c r="N13" s="12"/>
      <c r="O13" s="12"/>
      <c r="P13" s="12"/>
      <c r="Q13" s="10">
        <f t="shared" si="0"/>
        <v>132</v>
      </c>
      <c r="R13" s="15"/>
      <c r="S13" s="15">
        <f t="shared" si="1"/>
        <v>132</v>
      </c>
      <c r="T13" s="72" t="str">
        <f t="shared" si="2"/>
        <v>VT-I</v>
      </c>
      <c r="U13" s="74"/>
      <c r="V13" s="14">
        <f t="shared" si="3"/>
        <v>15</v>
      </c>
      <c r="W13" s="1"/>
      <c r="X13" s="1"/>
      <c r="Y13" s="142" t="s">
        <v>63</v>
      </c>
      <c r="Z13" s="142"/>
    </row>
    <row r="14" spans="1:26" ht="15" customHeight="1">
      <c r="A14" s="54" t="s">
        <v>80</v>
      </c>
      <c r="B14" s="10"/>
      <c r="C14" s="10"/>
      <c r="D14" s="10"/>
      <c r="E14" s="10"/>
      <c r="F14" s="10">
        <v>2</v>
      </c>
      <c r="G14" s="10">
        <v>2</v>
      </c>
      <c r="H14" s="10">
        <v>2</v>
      </c>
      <c r="I14" s="10">
        <v>5</v>
      </c>
      <c r="J14" s="10">
        <v>4</v>
      </c>
      <c r="K14" s="10"/>
      <c r="L14" s="10"/>
      <c r="M14" s="10"/>
      <c r="N14" s="10"/>
      <c r="O14" s="10"/>
      <c r="P14" s="10"/>
      <c r="Q14" s="10">
        <f t="shared" si="0"/>
        <v>113</v>
      </c>
      <c r="R14" s="15"/>
      <c r="S14" s="15">
        <f t="shared" si="1"/>
        <v>113</v>
      </c>
      <c r="T14" s="72">
        <f t="shared" si="2"/>
      </c>
      <c r="U14" s="74"/>
      <c r="V14" s="14">
        <f t="shared" si="3"/>
        <v>15</v>
      </c>
      <c r="W14" s="1"/>
      <c r="X14" s="1"/>
      <c r="Y14" s="76" t="s">
        <v>55</v>
      </c>
      <c r="Z14" s="66">
        <v>12</v>
      </c>
    </row>
    <row r="15" spans="1:26" ht="15" customHeight="1">
      <c r="A15" s="54" t="s">
        <v>48</v>
      </c>
      <c r="B15" s="10"/>
      <c r="C15" s="10"/>
      <c r="D15" s="10"/>
      <c r="E15" s="10"/>
      <c r="F15" s="10">
        <v>1</v>
      </c>
      <c r="G15" s="10">
        <v>5</v>
      </c>
      <c r="H15" s="10">
        <v>6</v>
      </c>
      <c r="I15" s="10">
        <v>1</v>
      </c>
      <c r="J15" s="10">
        <v>1</v>
      </c>
      <c r="K15" s="10">
        <v>1</v>
      </c>
      <c r="L15" s="10"/>
      <c r="M15" s="10"/>
      <c r="N15" s="10"/>
      <c r="O15" s="10"/>
      <c r="P15" s="10"/>
      <c r="Q15" s="10">
        <f t="shared" si="0"/>
        <v>121</v>
      </c>
      <c r="R15" s="15"/>
      <c r="S15" s="15">
        <f t="shared" si="1"/>
        <v>121</v>
      </c>
      <c r="T15" s="72" t="str">
        <f t="shared" si="2"/>
        <v>VT-III</v>
      </c>
      <c r="U15" s="74"/>
      <c r="V15" s="14">
        <f t="shared" si="3"/>
        <v>15</v>
      </c>
      <c r="W15" s="1"/>
      <c r="X15" s="1"/>
      <c r="Y15" s="76" t="s">
        <v>56</v>
      </c>
      <c r="Z15" s="66">
        <v>10</v>
      </c>
    </row>
    <row r="16" spans="1:26" ht="15" customHeight="1">
      <c r="A16" s="54" t="s">
        <v>82</v>
      </c>
      <c r="B16" s="10"/>
      <c r="C16" s="10"/>
      <c r="D16" s="10"/>
      <c r="E16" s="10"/>
      <c r="F16" s="10">
        <v>7</v>
      </c>
      <c r="G16" s="10">
        <v>3</v>
      </c>
      <c r="H16" s="10">
        <v>2</v>
      </c>
      <c r="I16" s="10">
        <v>3</v>
      </c>
      <c r="J16" s="10"/>
      <c r="K16" s="10"/>
      <c r="L16" s="10"/>
      <c r="M16" s="10"/>
      <c r="N16" s="10"/>
      <c r="O16" s="10"/>
      <c r="P16" s="10"/>
      <c r="Q16" s="10">
        <f t="shared" si="0"/>
        <v>134</v>
      </c>
      <c r="R16" s="15"/>
      <c r="S16" s="15">
        <f t="shared" si="1"/>
        <v>134</v>
      </c>
      <c r="T16" s="72" t="str">
        <f t="shared" si="2"/>
        <v>VT-I</v>
      </c>
      <c r="U16" s="74"/>
      <c r="V16" s="14">
        <f t="shared" si="3"/>
        <v>15</v>
      </c>
      <c r="W16" s="1"/>
      <c r="X16" s="1"/>
      <c r="Y16" s="76" t="s">
        <v>57</v>
      </c>
      <c r="Z16" s="66">
        <v>8</v>
      </c>
    </row>
    <row r="17" spans="1:26" ht="15" customHeight="1">
      <c r="A17" s="54" t="s">
        <v>122</v>
      </c>
      <c r="B17" s="10"/>
      <c r="C17" s="10"/>
      <c r="D17" s="10"/>
      <c r="E17" s="10"/>
      <c r="F17" s="10">
        <v>2</v>
      </c>
      <c r="G17" s="10">
        <v>2</v>
      </c>
      <c r="H17" s="10">
        <v>5</v>
      </c>
      <c r="I17" s="10">
        <v>2</v>
      </c>
      <c r="J17" s="10"/>
      <c r="K17" s="10">
        <v>3</v>
      </c>
      <c r="L17" s="10">
        <v>1</v>
      </c>
      <c r="M17" s="10"/>
      <c r="N17" s="10"/>
      <c r="O17" s="10"/>
      <c r="P17" s="10"/>
      <c r="Q17" s="10">
        <f t="shared" si="0"/>
        <v>111</v>
      </c>
      <c r="R17" s="15"/>
      <c r="S17" s="15">
        <f t="shared" si="1"/>
        <v>111</v>
      </c>
      <c r="T17" s="72">
        <f t="shared" si="2"/>
      </c>
      <c r="U17" s="74"/>
      <c r="V17" s="14">
        <f t="shared" si="3"/>
        <v>15</v>
      </c>
      <c r="W17" s="1"/>
      <c r="X17" s="1"/>
      <c r="Y17" s="76" t="s">
        <v>58</v>
      </c>
      <c r="Z17" s="66">
        <v>0</v>
      </c>
    </row>
    <row r="18" spans="1:25" ht="15" customHeight="1">
      <c r="A18" s="54" t="s">
        <v>85</v>
      </c>
      <c r="B18" s="10"/>
      <c r="C18" s="10"/>
      <c r="D18" s="10"/>
      <c r="E18" s="10"/>
      <c r="F18" s="10">
        <v>1</v>
      </c>
      <c r="G18" s="10">
        <v>2</v>
      </c>
      <c r="H18" s="10">
        <v>5</v>
      </c>
      <c r="I18" s="10"/>
      <c r="J18" s="10">
        <v>3</v>
      </c>
      <c r="K18" s="10"/>
      <c r="L18" s="10">
        <v>3</v>
      </c>
      <c r="M18" s="10"/>
      <c r="N18" s="10">
        <v>1</v>
      </c>
      <c r="O18" s="10"/>
      <c r="P18" s="10"/>
      <c r="Q18" s="10">
        <f t="shared" si="0"/>
        <v>100</v>
      </c>
      <c r="R18" s="15"/>
      <c r="S18" s="15">
        <f t="shared" si="1"/>
        <v>100</v>
      </c>
      <c r="T18" s="72">
        <f t="shared" si="2"/>
      </c>
      <c r="U18" s="74"/>
      <c r="V18" s="14">
        <f t="shared" si="3"/>
        <v>15</v>
      </c>
      <c r="W18" s="1"/>
      <c r="X18" s="1"/>
      <c r="Y18" s="1"/>
    </row>
    <row r="19" spans="1:25" ht="15" customHeight="1">
      <c r="A19" s="54" t="s">
        <v>135</v>
      </c>
      <c r="B19" s="10"/>
      <c r="C19" s="10"/>
      <c r="D19" s="10"/>
      <c r="E19" s="12"/>
      <c r="F19" s="12">
        <v>4</v>
      </c>
      <c r="G19" s="12">
        <v>7</v>
      </c>
      <c r="H19" s="12">
        <v>3</v>
      </c>
      <c r="I19" s="12">
        <v>1</v>
      </c>
      <c r="J19" s="12"/>
      <c r="K19" s="12"/>
      <c r="L19" s="12"/>
      <c r="M19" s="12"/>
      <c r="N19" s="12"/>
      <c r="O19" s="12"/>
      <c r="P19" s="12"/>
      <c r="Q19" s="10">
        <f t="shared" si="0"/>
        <v>134</v>
      </c>
      <c r="R19" s="15"/>
      <c r="S19" s="15">
        <f t="shared" si="1"/>
        <v>134</v>
      </c>
      <c r="T19" s="72" t="str">
        <f t="shared" si="2"/>
        <v>VT-I</v>
      </c>
      <c r="U19" s="74"/>
      <c r="V19" s="14">
        <f t="shared" si="3"/>
        <v>15</v>
      </c>
      <c r="W19" s="1"/>
      <c r="X19" s="1"/>
      <c r="Y19" s="1"/>
    </row>
    <row r="20" spans="1:25" ht="15" customHeight="1">
      <c r="A20" s="54" t="s">
        <v>87</v>
      </c>
      <c r="B20" s="10"/>
      <c r="C20" s="10"/>
      <c r="D20" s="10"/>
      <c r="E20" s="12"/>
      <c r="F20" s="12">
        <v>1</v>
      </c>
      <c r="G20" s="12">
        <v>1</v>
      </c>
      <c r="H20" s="12">
        <v>2</v>
      </c>
      <c r="I20" s="12">
        <v>3</v>
      </c>
      <c r="J20" s="12"/>
      <c r="K20" s="12">
        <v>2</v>
      </c>
      <c r="L20" s="12">
        <v>4</v>
      </c>
      <c r="M20" s="12">
        <v>2</v>
      </c>
      <c r="N20" s="12"/>
      <c r="O20" s="12"/>
      <c r="P20" s="12"/>
      <c r="Q20" s="10">
        <f t="shared" si="0"/>
        <v>88</v>
      </c>
      <c r="R20" s="15"/>
      <c r="S20" s="15">
        <f t="shared" si="1"/>
        <v>88</v>
      </c>
      <c r="T20" s="72">
        <f t="shared" si="2"/>
      </c>
      <c r="U20" s="74"/>
      <c r="V20" s="14">
        <f t="shared" si="3"/>
        <v>15</v>
      </c>
      <c r="W20" s="1"/>
      <c r="X20" s="1"/>
      <c r="Y20" s="1"/>
    </row>
    <row r="21" spans="1:25" ht="15" customHeight="1">
      <c r="A21" s="54" t="s">
        <v>136</v>
      </c>
      <c r="B21" s="10"/>
      <c r="C21" s="10"/>
      <c r="D21" s="10"/>
      <c r="E21" s="12"/>
      <c r="F21" s="12">
        <v>4</v>
      </c>
      <c r="G21" s="12">
        <v>5</v>
      </c>
      <c r="H21" s="12">
        <v>5</v>
      </c>
      <c r="I21" s="12">
        <v>1</v>
      </c>
      <c r="J21" s="12"/>
      <c r="K21" s="12"/>
      <c r="L21" s="12"/>
      <c r="M21" s="12"/>
      <c r="N21" s="12"/>
      <c r="O21" s="12"/>
      <c r="P21" s="12"/>
      <c r="Q21" s="10">
        <f t="shared" si="0"/>
        <v>132</v>
      </c>
      <c r="R21" s="15"/>
      <c r="S21" s="15">
        <f t="shared" si="1"/>
        <v>132</v>
      </c>
      <c r="T21" s="72" t="str">
        <f t="shared" si="2"/>
        <v>VT-I</v>
      </c>
      <c r="U21" s="74"/>
      <c r="V21" s="14">
        <f t="shared" si="3"/>
        <v>15</v>
      </c>
      <c r="W21" s="1"/>
      <c r="X21" s="1"/>
      <c r="Y21" s="1"/>
    </row>
    <row r="22" spans="1:25" ht="15" customHeight="1">
      <c r="A22" s="54" t="s">
        <v>126</v>
      </c>
      <c r="B22" s="10"/>
      <c r="C22" s="10"/>
      <c r="D22" s="10"/>
      <c r="E22" s="12"/>
      <c r="F22" s="12">
        <v>1</v>
      </c>
      <c r="G22" s="12">
        <v>3</v>
      </c>
      <c r="H22" s="12">
        <v>3</v>
      </c>
      <c r="I22" s="12">
        <v>2</v>
      </c>
      <c r="J22" s="12">
        <v>3</v>
      </c>
      <c r="K22" s="12">
        <v>2</v>
      </c>
      <c r="L22" s="12">
        <v>1</v>
      </c>
      <c r="M22" s="12"/>
      <c r="N22" s="12"/>
      <c r="O22" s="12"/>
      <c r="P22" s="12"/>
      <c r="Q22" s="10">
        <f t="shared" si="0"/>
        <v>107</v>
      </c>
      <c r="R22" s="15"/>
      <c r="S22" s="15">
        <f t="shared" si="1"/>
        <v>107</v>
      </c>
      <c r="T22" s="72">
        <f t="shared" si="2"/>
      </c>
      <c r="U22" s="74"/>
      <c r="V22" s="14">
        <f t="shared" si="3"/>
        <v>15</v>
      </c>
      <c r="W22" s="1"/>
      <c r="X22" s="1"/>
      <c r="Y22" s="1"/>
    </row>
    <row r="23" spans="1:25" ht="15" customHeight="1">
      <c r="A23" s="54" t="s">
        <v>35</v>
      </c>
      <c r="B23" s="10"/>
      <c r="C23" s="10"/>
      <c r="D23" s="10"/>
      <c r="E23" s="12"/>
      <c r="F23" s="12">
        <v>3</v>
      </c>
      <c r="G23" s="12">
        <v>3</v>
      </c>
      <c r="H23" s="12">
        <v>3</v>
      </c>
      <c r="I23" s="12">
        <v>3</v>
      </c>
      <c r="J23" s="12">
        <v>1</v>
      </c>
      <c r="K23" s="12">
        <v>1</v>
      </c>
      <c r="L23" s="12"/>
      <c r="M23" s="12">
        <v>1</v>
      </c>
      <c r="N23" s="12"/>
      <c r="O23" s="12"/>
      <c r="P23" s="12"/>
      <c r="Q23" s="10">
        <f t="shared" si="0"/>
        <v>116</v>
      </c>
      <c r="R23" s="15"/>
      <c r="S23" s="15">
        <f t="shared" si="1"/>
        <v>116</v>
      </c>
      <c r="T23" s="72" t="str">
        <f t="shared" si="2"/>
        <v>VT-III</v>
      </c>
      <c r="U23" s="74"/>
      <c r="V23" s="14">
        <f t="shared" si="3"/>
        <v>15</v>
      </c>
      <c r="W23" s="1"/>
      <c r="X23" s="1"/>
      <c r="Y23" s="1"/>
    </row>
    <row r="24" spans="1:25" ht="15" customHeight="1">
      <c r="A24" s="54" t="s">
        <v>91</v>
      </c>
      <c r="B24" s="10"/>
      <c r="C24" s="10"/>
      <c r="D24" s="10"/>
      <c r="E24" s="12"/>
      <c r="F24" s="12">
        <v>4</v>
      </c>
      <c r="G24" s="12">
        <v>8</v>
      </c>
      <c r="H24" s="12">
        <v>2</v>
      </c>
      <c r="I24" s="12">
        <v>1</v>
      </c>
      <c r="J24" s="12"/>
      <c r="K24" s="12"/>
      <c r="L24" s="12"/>
      <c r="M24" s="12"/>
      <c r="N24" s="12"/>
      <c r="O24" s="12"/>
      <c r="P24" s="12"/>
      <c r="Q24" s="10">
        <f t="shared" si="0"/>
        <v>135</v>
      </c>
      <c r="R24" s="15"/>
      <c r="S24" s="15">
        <f t="shared" si="1"/>
        <v>135</v>
      </c>
      <c r="T24" s="72" t="str">
        <f t="shared" si="2"/>
        <v>VT-I</v>
      </c>
      <c r="U24" s="74"/>
      <c r="V24" s="14">
        <f t="shared" si="3"/>
        <v>15</v>
      </c>
      <c r="W24" s="1"/>
      <c r="X24" s="1"/>
      <c r="Y24" s="1"/>
    </row>
    <row r="25" spans="1:25" ht="15" customHeight="1">
      <c r="A25" s="54" t="s">
        <v>127</v>
      </c>
      <c r="B25" s="10"/>
      <c r="C25" s="10"/>
      <c r="D25" s="10"/>
      <c r="E25" s="12"/>
      <c r="F25" s="12">
        <v>1</v>
      </c>
      <c r="G25" s="12"/>
      <c r="H25" s="12">
        <v>2</v>
      </c>
      <c r="I25" s="12">
        <v>1</v>
      </c>
      <c r="J25" s="12"/>
      <c r="K25" s="12">
        <v>2</v>
      </c>
      <c r="L25" s="12">
        <v>1</v>
      </c>
      <c r="M25" s="12">
        <v>3</v>
      </c>
      <c r="N25" s="12">
        <v>1</v>
      </c>
      <c r="O25" s="12"/>
      <c r="P25" s="12">
        <v>4</v>
      </c>
      <c r="Q25" s="10">
        <f t="shared" si="0"/>
        <v>58</v>
      </c>
      <c r="R25" s="15"/>
      <c r="S25" s="15">
        <f t="shared" si="1"/>
        <v>58</v>
      </c>
      <c r="T25" s="72">
        <f t="shared" si="2"/>
      </c>
      <c r="U25" s="74"/>
      <c r="V25" s="14">
        <f t="shared" si="3"/>
        <v>15</v>
      </c>
      <c r="W25" s="1"/>
      <c r="X25" s="1"/>
      <c r="Y25" s="1"/>
    </row>
    <row r="26" spans="1:25" ht="15" customHeight="1">
      <c r="A26" s="54" t="s">
        <v>38</v>
      </c>
      <c r="B26" s="10"/>
      <c r="C26" s="10"/>
      <c r="D26" s="10"/>
      <c r="E26" s="12"/>
      <c r="F26" s="12">
        <v>5</v>
      </c>
      <c r="G26" s="12">
        <v>3</v>
      </c>
      <c r="H26" s="12">
        <v>4</v>
      </c>
      <c r="I26" s="12">
        <v>2</v>
      </c>
      <c r="J26" s="12">
        <v>1</v>
      </c>
      <c r="K26" s="12"/>
      <c r="L26" s="12"/>
      <c r="M26" s="12"/>
      <c r="N26" s="12"/>
      <c r="O26" s="12"/>
      <c r="P26" s="12"/>
      <c r="Q26" s="10">
        <f t="shared" si="0"/>
        <v>129</v>
      </c>
      <c r="R26" s="15"/>
      <c r="S26" s="15">
        <f t="shared" si="1"/>
        <v>129</v>
      </c>
      <c r="T26" s="72" t="str">
        <f t="shared" si="2"/>
        <v>VT-II</v>
      </c>
      <c r="U26" s="74"/>
      <c r="V26" s="14">
        <f t="shared" si="3"/>
        <v>15</v>
      </c>
      <c r="W26" s="1"/>
      <c r="X26" s="1"/>
      <c r="Y26" s="1"/>
    </row>
    <row r="27" spans="1:25" ht="15" customHeight="1">
      <c r="A27" s="54" t="s">
        <v>129</v>
      </c>
      <c r="B27" s="10"/>
      <c r="C27" s="10"/>
      <c r="D27" s="10"/>
      <c r="E27" s="12"/>
      <c r="F27" s="12">
        <v>2</v>
      </c>
      <c r="G27" s="12">
        <v>1</v>
      </c>
      <c r="H27" s="12">
        <v>5</v>
      </c>
      <c r="I27" s="12">
        <v>3</v>
      </c>
      <c r="J27" s="12"/>
      <c r="K27" s="12">
        <v>1</v>
      </c>
      <c r="L27" s="12">
        <v>1</v>
      </c>
      <c r="M27" s="12"/>
      <c r="N27" s="12">
        <v>2</v>
      </c>
      <c r="O27" s="12"/>
      <c r="P27" s="12"/>
      <c r="Q27" s="10">
        <f t="shared" si="0"/>
        <v>103</v>
      </c>
      <c r="R27" s="15"/>
      <c r="S27" s="15">
        <f t="shared" si="1"/>
        <v>103</v>
      </c>
      <c r="T27" s="72">
        <f t="shared" si="2"/>
      </c>
      <c r="U27" s="74"/>
      <c r="V27" s="14">
        <f t="shared" si="3"/>
        <v>15</v>
      </c>
      <c r="W27" s="1"/>
      <c r="X27" s="1"/>
      <c r="Y27" s="1"/>
    </row>
    <row r="28" spans="1:25" ht="15" customHeight="1">
      <c r="A28" s="54" t="s">
        <v>137</v>
      </c>
      <c r="B28" s="10"/>
      <c r="C28" s="10"/>
      <c r="D28" s="10"/>
      <c r="E28" s="12"/>
      <c r="F28" s="12">
        <v>4</v>
      </c>
      <c r="G28" s="12">
        <v>7</v>
      </c>
      <c r="H28" s="12">
        <v>3</v>
      </c>
      <c r="I28" s="12">
        <v>1</v>
      </c>
      <c r="J28" s="12"/>
      <c r="K28" s="12"/>
      <c r="L28" s="12"/>
      <c r="M28" s="12"/>
      <c r="N28" s="12"/>
      <c r="O28" s="12"/>
      <c r="P28" s="12"/>
      <c r="Q28" s="10">
        <f t="shared" si="0"/>
        <v>134</v>
      </c>
      <c r="R28" s="15"/>
      <c r="S28" s="15">
        <f t="shared" si="1"/>
        <v>134</v>
      </c>
      <c r="T28" s="72" t="str">
        <f t="shared" si="2"/>
        <v>VT-I</v>
      </c>
      <c r="U28" s="74"/>
      <c r="V28" s="14">
        <f t="shared" si="3"/>
        <v>15</v>
      </c>
      <c r="W28" s="1"/>
      <c r="X28" s="1"/>
      <c r="Y28" s="1"/>
    </row>
    <row r="29" spans="1:25" ht="15" customHeight="1">
      <c r="A29" s="54" t="s">
        <v>94</v>
      </c>
      <c r="B29" s="10"/>
      <c r="C29" s="10"/>
      <c r="D29" s="10"/>
      <c r="E29" s="12"/>
      <c r="F29" s="12">
        <v>7</v>
      </c>
      <c r="G29" s="12">
        <v>6</v>
      </c>
      <c r="H29" s="12">
        <v>2</v>
      </c>
      <c r="I29" s="12"/>
      <c r="J29" s="12"/>
      <c r="K29" s="12"/>
      <c r="L29" s="12"/>
      <c r="M29" s="12"/>
      <c r="N29" s="12"/>
      <c r="O29" s="12"/>
      <c r="P29" s="12"/>
      <c r="Q29" s="10">
        <f t="shared" si="0"/>
        <v>140</v>
      </c>
      <c r="R29" s="15"/>
      <c r="S29" s="15">
        <f t="shared" si="1"/>
        <v>140</v>
      </c>
      <c r="T29" s="72" t="str">
        <f t="shared" si="2"/>
        <v>VT-M</v>
      </c>
      <c r="U29" s="74"/>
      <c r="V29" s="14">
        <f t="shared" si="3"/>
        <v>15</v>
      </c>
      <c r="W29" s="1"/>
      <c r="X29" s="1"/>
      <c r="Y29" s="1"/>
    </row>
    <row r="30" spans="1:25" ht="15" customHeight="1">
      <c r="A30" s="54" t="s">
        <v>96</v>
      </c>
      <c r="B30" s="10"/>
      <c r="C30" s="10"/>
      <c r="D30" s="10"/>
      <c r="E30" s="12"/>
      <c r="F30" s="12">
        <v>3</v>
      </c>
      <c r="G30" s="12">
        <v>3</v>
      </c>
      <c r="H30" s="12">
        <v>7</v>
      </c>
      <c r="I30" s="12">
        <v>1</v>
      </c>
      <c r="J30" s="12">
        <v>1</v>
      </c>
      <c r="K30" s="12"/>
      <c r="L30" s="12"/>
      <c r="M30" s="12"/>
      <c r="N30" s="12"/>
      <c r="O30" s="12"/>
      <c r="P30" s="12"/>
      <c r="Q30" s="10">
        <f t="shared" si="0"/>
        <v>126</v>
      </c>
      <c r="R30" s="15"/>
      <c r="S30" s="15">
        <f t="shared" si="1"/>
        <v>126</v>
      </c>
      <c r="T30" s="72" t="str">
        <f t="shared" si="2"/>
        <v>VT-II</v>
      </c>
      <c r="U30" s="74"/>
      <c r="V30" s="14">
        <f t="shared" si="3"/>
        <v>15</v>
      </c>
      <c r="W30" s="1"/>
      <c r="X30" s="1"/>
      <c r="Y30" s="1"/>
    </row>
    <row r="31" spans="1:25" ht="15" customHeight="1">
      <c r="A31" s="54" t="s">
        <v>131</v>
      </c>
      <c r="B31" s="10"/>
      <c r="C31" s="10"/>
      <c r="D31" s="10"/>
      <c r="E31" s="12"/>
      <c r="F31" s="12"/>
      <c r="G31" s="12">
        <v>5</v>
      </c>
      <c r="H31" s="12">
        <v>5</v>
      </c>
      <c r="I31" s="12">
        <v>1</v>
      </c>
      <c r="J31" s="12">
        <v>3</v>
      </c>
      <c r="K31" s="12"/>
      <c r="L31" s="12">
        <v>1</v>
      </c>
      <c r="M31" s="12"/>
      <c r="N31" s="12"/>
      <c r="O31" s="12"/>
      <c r="P31" s="12"/>
      <c r="Q31" s="10">
        <f t="shared" si="0"/>
        <v>114</v>
      </c>
      <c r="R31" s="15"/>
      <c r="S31" s="15">
        <f t="shared" si="1"/>
        <v>114</v>
      </c>
      <c r="T31" s="72">
        <f t="shared" si="2"/>
      </c>
      <c r="U31" s="74"/>
      <c r="V31" s="14">
        <f t="shared" si="3"/>
        <v>15</v>
      </c>
      <c r="W31" s="1"/>
      <c r="X31" s="1"/>
      <c r="Y31" s="1"/>
    </row>
    <row r="32" spans="1:25" ht="15" customHeight="1">
      <c r="A32" s="54" t="s">
        <v>132</v>
      </c>
      <c r="B32" s="10"/>
      <c r="C32" s="10"/>
      <c r="D32" s="10"/>
      <c r="E32" s="12"/>
      <c r="F32" s="12">
        <v>5</v>
      </c>
      <c r="G32" s="12">
        <v>3</v>
      </c>
      <c r="H32" s="12">
        <v>3</v>
      </c>
      <c r="I32" s="12">
        <v>3</v>
      </c>
      <c r="J32" s="12">
        <v>1</v>
      </c>
      <c r="K32" s="12"/>
      <c r="L32" s="12"/>
      <c r="M32" s="12"/>
      <c r="N32" s="12"/>
      <c r="O32" s="12"/>
      <c r="P32" s="12"/>
      <c r="Q32" s="10">
        <f t="shared" si="0"/>
        <v>128</v>
      </c>
      <c r="R32" s="15"/>
      <c r="S32" s="15">
        <f t="shared" si="1"/>
        <v>128</v>
      </c>
      <c r="T32" s="72" t="str">
        <f t="shared" si="2"/>
        <v>VT-II</v>
      </c>
      <c r="U32" s="74"/>
      <c r="V32" s="14">
        <f t="shared" si="3"/>
        <v>15</v>
      </c>
      <c r="W32" s="1"/>
      <c r="X32" s="1"/>
      <c r="Y32" s="1"/>
    </row>
    <row r="33" spans="1:25" ht="15" customHeight="1">
      <c r="A33" s="54" t="s">
        <v>40</v>
      </c>
      <c r="B33" s="10"/>
      <c r="C33" s="10"/>
      <c r="D33" s="10"/>
      <c r="E33" s="12"/>
      <c r="F33" s="12">
        <v>4</v>
      </c>
      <c r="G33" s="12">
        <v>1</v>
      </c>
      <c r="H33" s="12">
        <v>6</v>
      </c>
      <c r="I33" s="12">
        <v>3</v>
      </c>
      <c r="J33" s="12">
        <v>1</v>
      </c>
      <c r="K33" s="12"/>
      <c r="L33" s="12"/>
      <c r="M33" s="12"/>
      <c r="N33" s="12"/>
      <c r="O33" s="12"/>
      <c r="P33" s="12"/>
      <c r="Q33" s="10">
        <f t="shared" si="0"/>
        <v>124</v>
      </c>
      <c r="R33" s="15"/>
      <c r="S33" s="15">
        <f t="shared" si="1"/>
        <v>124</v>
      </c>
      <c r="T33" s="72" t="str">
        <f t="shared" si="2"/>
        <v>VT-III</v>
      </c>
      <c r="U33" s="74"/>
      <c r="V33" s="14">
        <f t="shared" si="3"/>
        <v>15</v>
      </c>
      <c r="W33" s="1"/>
      <c r="X33" s="1"/>
      <c r="Y33" s="1"/>
    </row>
    <row r="34" spans="1:25" ht="15" customHeight="1">
      <c r="A34" s="54" t="s">
        <v>108</v>
      </c>
      <c r="B34" s="10"/>
      <c r="C34" s="10"/>
      <c r="D34" s="10"/>
      <c r="E34" s="12"/>
      <c r="F34" s="12">
        <v>3</v>
      </c>
      <c r="G34" s="12">
        <v>4</v>
      </c>
      <c r="H34" s="12">
        <v>4</v>
      </c>
      <c r="I34" s="12">
        <v>3</v>
      </c>
      <c r="J34" s="12">
        <v>1</v>
      </c>
      <c r="K34" s="12"/>
      <c r="L34" s="12"/>
      <c r="M34" s="12"/>
      <c r="N34" s="12"/>
      <c r="O34" s="12"/>
      <c r="P34" s="12"/>
      <c r="Q34" s="10">
        <f t="shared" si="0"/>
        <v>125</v>
      </c>
      <c r="R34" s="15"/>
      <c r="S34" s="15">
        <f t="shared" si="1"/>
        <v>125</v>
      </c>
      <c r="T34" s="72" t="str">
        <f t="shared" si="2"/>
        <v>VT-II</v>
      </c>
      <c r="U34" s="74"/>
      <c r="V34" s="14">
        <f t="shared" si="3"/>
        <v>15</v>
      </c>
      <c r="W34" s="1"/>
      <c r="X34" s="1"/>
      <c r="Y34" s="1"/>
    </row>
    <row r="35" spans="1:25" ht="15" customHeight="1">
      <c r="A35" s="54" t="s">
        <v>109</v>
      </c>
      <c r="B35" s="10"/>
      <c r="C35" s="10"/>
      <c r="D35" s="10"/>
      <c r="E35" s="12"/>
      <c r="F35" s="12">
        <v>1</v>
      </c>
      <c r="G35" s="12">
        <v>8</v>
      </c>
      <c r="H35" s="12">
        <v>1</v>
      </c>
      <c r="I35" s="12">
        <v>5</v>
      </c>
      <c r="J35" s="12"/>
      <c r="K35" s="12"/>
      <c r="L35" s="12"/>
      <c r="M35" s="12"/>
      <c r="N35" s="12"/>
      <c r="O35" s="12"/>
      <c r="P35" s="12"/>
      <c r="Q35" s="10">
        <f t="shared" si="0"/>
        <v>125</v>
      </c>
      <c r="R35" s="15"/>
      <c r="S35" s="15">
        <f t="shared" si="1"/>
        <v>125</v>
      </c>
      <c r="T35" s="72" t="str">
        <f t="shared" si="2"/>
        <v>VT-II</v>
      </c>
      <c r="U35" s="74"/>
      <c r="V35" s="14">
        <f t="shared" si="3"/>
        <v>15</v>
      </c>
      <c r="W35" s="1"/>
      <c r="X35" s="1"/>
      <c r="Y35" s="1"/>
    </row>
    <row r="36" spans="1:25" ht="15" customHeight="1">
      <c r="A36" s="54" t="s">
        <v>107</v>
      </c>
      <c r="B36" s="10"/>
      <c r="C36" s="10"/>
      <c r="D36" s="10"/>
      <c r="E36" s="12"/>
      <c r="F36" s="12">
        <v>4</v>
      </c>
      <c r="G36" s="12">
        <v>5</v>
      </c>
      <c r="H36" s="12">
        <v>2</v>
      </c>
      <c r="I36" s="12">
        <v>2</v>
      </c>
      <c r="J36" s="12">
        <v>2</v>
      </c>
      <c r="K36" s="12"/>
      <c r="L36" s="12"/>
      <c r="M36" s="12"/>
      <c r="N36" s="12"/>
      <c r="O36" s="12"/>
      <c r="P36" s="12"/>
      <c r="Q36" s="10">
        <f t="shared" si="0"/>
        <v>127</v>
      </c>
      <c r="R36" s="15"/>
      <c r="S36" s="15">
        <f t="shared" si="1"/>
        <v>127</v>
      </c>
      <c r="T36" s="72" t="str">
        <f t="shared" si="2"/>
        <v>VT-II</v>
      </c>
      <c r="U36" s="74"/>
      <c r="V36" s="14">
        <f t="shared" si="3"/>
        <v>15</v>
      </c>
      <c r="W36" s="1"/>
      <c r="X36" s="1"/>
      <c r="Y36" s="1"/>
    </row>
    <row r="37" spans="1:25" ht="15" customHeight="1">
      <c r="A37" s="54" t="s">
        <v>44</v>
      </c>
      <c r="B37" s="10"/>
      <c r="C37" s="10"/>
      <c r="D37" s="10"/>
      <c r="E37" s="12"/>
      <c r="F37" s="12">
        <v>2</v>
      </c>
      <c r="G37" s="12">
        <v>2</v>
      </c>
      <c r="H37" s="12"/>
      <c r="I37" s="12">
        <v>3</v>
      </c>
      <c r="J37" s="12">
        <v>3</v>
      </c>
      <c r="K37" s="12"/>
      <c r="L37" s="12">
        <v>3</v>
      </c>
      <c r="M37" s="12"/>
      <c r="N37" s="12"/>
      <c r="O37" s="12"/>
      <c r="P37" s="12">
        <v>2</v>
      </c>
      <c r="Q37" s="10">
        <f t="shared" si="0"/>
        <v>89</v>
      </c>
      <c r="R37" s="15"/>
      <c r="S37" s="15">
        <f t="shared" si="1"/>
        <v>89</v>
      </c>
      <c r="T37" s="72">
        <f t="shared" si="2"/>
      </c>
      <c r="U37" s="74"/>
      <c r="V37" s="14">
        <f t="shared" si="3"/>
        <v>15</v>
      </c>
      <c r="W37" s="1"/>
      <c r="X37" s="1"/>
      <c r="Y37" s="1"/>
    </row>
    <row r="38" spans="1:25" ht="15" customHeight="1">
      <c r="A38" s="54" t="s">
        <v>46</v>
      </c>
      <c r="B38" s="10"/>
      <c r="C38" s="10"/>
      <c r="D38" s="10"/>
      <c r="E38" s="12"/>
      <c r="F38" s="12">
        <v>5</v>
      </c>
      <c r="G38" s="12">
        <v>4</v>
      </c>
      <c r="H38" s="12">
        <v>6</v>
      </c>
      <c r="I38" s="12"/>
      <c r="J38" s="12"/>
      <c r="K38" s="12"/>
      <c r="L38" s="12"/>
      <c r="M38" s="12"/>
      <c r="N38" s="12"/>
      <c r="O38" s="12"/>
      <c r="P38" s="12"/>
      <c r="Q38" s="10">
        <f t="shared" si="0"/>
        <v>134</v>
      </c>
      <c r="R38" s="15"/>
      <c r="S38" s="15">
        <f t="shared" si="1"/>
        <v>134</v>
      </c>
      <c r="T38" s="72" t="str">
        <f t="shared" si="2"/>
        <v>VT-I</v>
      </c>
      <c r="U38" s="74"/>
      <c r="V38" s="14">
        <f t="shared" si="3"/>
        <v>15</v>
      </c>
      <c r="W38" s="1"/>
      <c r="X38" s="1"/>
      <c r="Y38" s="1"/>
    </row>
    <row r="39" spans="1:25" ht="15" customHeight="1">
      <c r="A39" s="54" t="s">
        <v>101</v>
      </c>
      <c r="B39" s="10"/>
      <c r="C39" s="10"/>
      <c r="D39" s="10"/>
      <c r="E39" s="12"/>
      <c r="F39" s="12"/>
      <c r="G39" s="12">
        <v>1</v>
      </c>
      <c r="H39" s="12">
        <v>4</v>
      </c>
      <c r="I39" s="12">
        <v>1</v>
      </c>
      <c r="J39" s="12">
        <v>2</v>
      </c>
      <c r="K39" s="12">
        <v>2</v>
      </c>
      <c r="L39" s="12"/>
      <c r="M39" s="12">
        <v>2</v>
      </c>
      <c r="N39" s="12">
        <v>1</v>
      </c>
      <c r="O39" s="12">
        <v>1</v>
      </c>
      <c r="P39" s="12">
        <v>1</v>
      </c>
      <c r="Q39" s="10">
        <f t="shared" si="0"/>
        <v>79</v>
      </c>
      <c r="R39" s="15"/>
      <c r="S39" s="15">
        <f t="shared" si="1"/>
        <v>79</v>
      </c>
      <c r="T39" s="72">
        <f t="shared" si="2"/>
      </c>
      <c r="U39" s="74"/>
      <c r="V39" s="14">
        <f t="shared" si="3"/>
        <v>15</v>
      </c>
      <c r="W39" s="1"/>
      <c r="X39" s="1"/>
      <c r="Y39" s="1"/>
    </row>
    <row r="40" spans="1:25" ht="15" customHeight="1">
      <c r="A40" s="54" t="s">
        <v>103</v>
      </c>
      <c r="B40" s="10"/>
      <c r="C40" s="10"/>
      <c r="D40" s="10"/>
      <c r="E40" s="12"/>
      <c r="F40" s="12">
        <v>2</v>
      </c>
      <c r="G40" s="12">
        <v>3</v>
      </c>
      <c r="H40" s="12">
        <v>4</v>
      </c>
      <c r="I40" s="12">
        <v>3</v>
      </c>
      <c r="J40" s="12">
        <v>2</v>
      </c>
      <c r="K40" s="12"/>
      <c r="L40" s="12">
        <v>1</v>
      </c>
      <c r="M40" s="12"/>
      <c r="N40" s="12"/>
      <c r="O40" s="12"/>
      <c r="P40" s="12"/>
      <c r="Q40" s="10">
        <f t="shared" si="0"/>
        <v>116</v>
      </c>
      <c r="R40" s="15"/>
      <c r="S40" s="15">
        <f t="shared" si="1"/>
        <v>116</v>
      </c>
      <c r="T40" s="72" t="str">
        <f t="shared" si="2"/>
        <v>VT-III</v>
      </c>
      <c r="U40" s="74"/>
      <c r="V40" s="14">
        <f t="shared" si="3"/>
        <v>15</v>
      </c>
      <c r="W40" s="1"/>
      <c r="X40" s="1"/>
      <c r="Y40" s="1"/>
    </row>
    <row r="41" spans="1:25" ht="15" customHeight="1">
      <c r="A41" s="54" t="s">
        <v>113</v>
      </c>
      <c r="B41" s="10"/>
      <c r="C41" s="10"/>
      <c r="D41" s="10"/>
      <c r="E41" s="12"/>
      <c r="F41" s="12"/>
      <c r="G41" s="12"/>
      <c r="H41" s="12">
        <v>1</v>
      </c>
      <c r="I41" s="12">
        <v>5</v>
      </c>
      <c r="J41" s="12">
        <v>3</v>
      </c>
      <c r="K41" s="12">
        <v>3</v>
      </c>
      <c r="L41" s="12">
        <v>2</v>
      </c>
      <c r="M41" s="12">
        <v>1</v>
      </c>
      <c r="N41" s="12"/>
      <c r="O41" s="12"/>
      <c r="P41" s="12"/>
      <c r="Q41" s="10">
        <f t="shared" si="0"/>
        <v>87</v>
      </c>
      <c r="R41" s="15"/>
      <c r="S41" s="15">
        <f t="shared" si="1"/>
        <v>87</v>
      </c>
      <c r="T41" s="72">
        <f t="shared" si="2"/>
      </c>
      <c r="U41" s="74"/>
      <c r="V41" s="14">
        <f t="shared" si="3"/>
        <v>15</v>
      </c>
      <c r="W41" s="1"/>
      <c r="X41" s="1"/>
      <c r="Y41" s="1"/>
    </row>
    <row r="42" spans="1:25" ht="15" customHeight="1">
      <c r="A42" s="54" t="s">
        <v>138</v>
      </c>
      <c r="B42" s="10"/>
      <c r="C42" s="10"/>
      <c r="D42" s="10"/>
      <c r="E42" s="12"/>
      <c r="F42" s="12">
        <v>1</v>
      </c>
      <c r="G42" s="12">
        <v>3</v>
      </c>
      <c r="H42" s="12">
        <v>5</v>
      </c>
      <c r="I42" s="12">
        <v>3</v>
      </c>
      <c r="J42" s="12">
        <v>1</v>
      </c>
      <c r="K42" s="12">
        <v>1</v>
      </c>
      <c r="L42" s="12"/>
      <c r="M42" s="12"/>
      <c r="N42" s="12"/>
      <c r="O42" s="12">
        <v>1</v>
      </c>
      <c r="P42" s="12"/>
      <c r="Q42" s="10">
        <f t="shared" si="0"/>
        <v>110</v>
      </c>
      <c r="R42" s="15"/>
      <c r="S42" s="15">
        <f t="shared" si="1"/>
        <v>110</v>
      </c>
      <c r="T42" s="72">
        <f t="shared" si="2"/>
      </c>
      <c r="U42" s="74"/>
      <c r="V42" s="14">
        <f t="shared" si="3"/>
        <v>15</v>
      </c>
      <c r="W42" s="1"/>
      <c r="X42" s="1"/>
      <c r="Y42" s="1"/>
    </row>
    <row r="43" spans="1:25" ht="15" customHeight="1">
      <c r="A43" s="54"/>
      <c r="B43" s="10"/>
      <c r="C43" s="10"/>
      <c r="D43" s="10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0">
        <f t="shared" si="0"/>
        <v>0</v>
      </c>
      <c r="R43" s="15"/>
      <c r="S43" s="15">
        <f t="shared" si="1"/>
        <v>0</v>
      </c>
      <c r="T43" s="72">
        <f t="shared" si="2"/>
      </c>
      <c r="U43" s="74"/>
      <c r="V43" s="14">
        <f t="shared" si="3"/>
        <v>0</v>
      </c>
      <c r="W43" s="1"/>
      <c r="X43" s="1"/>
      <c r="Y43" s="1"/>
    </row>
    <row r="44" spans="1:25" ht="15" customHeight="1">
      <c r="A44" s="54"/>
      <c r="B44" s="10"/>
      <c r="C44" s="10"/>
      <c r="D44" s="10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0">
        <f t="shared" si="0"/>
        <v>0</v>
      </c>
      <c r="R44" s="15"/>
      <c r="S44" s="15">
        <f t="shared" si="1"/>
        <v>0</v>
      </c>
      <c r="T44" s="72">
        <f t="shared" si="2"/>
      </c>
      <c r="U44" s="74"/>
      <c r="V44" s="14">
        <f t="shared" si="3"/>
        <v>0</v>
      </c>
      <c r="W44" s="1"/>
      <c r="X44" s="1"/>
      <c r="Y44" s="1"/>
    </row>
    <row r="45" spans="1:25" ht="15" customHeight="1">
      <c r="A45" s="54"/>
      <c r="B45" s="10"/>
      <c r="C45" s="10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0">
        <f t="shared" si="0"/>
        <v>0</v>
      </c>
      <c r="R45" s="15"/>
      <c r="S45" s="15">
        <f t="shared" si="1"/>
        <v>0</v>
      </c>
      <c r="T45" s="72">
        <f t="shared" si="2"/>
      </c>
      <c r="U45" s="74"/>
      <c r="V45" s="14">
        <f t="shared" si="3"/>
        <v>0</v>
      </c>
      <c r="W45" s="1"/>
      <c r="X45" s="1"/>
      <c r="Y45" s="1"/>
    </row>
    <row r="46" spans="1:25" ht="15" customHeight="1">
      <c r="A46" s="54"/>
      <c r="B46" s="10"/>
      <c r="C46" s="10"/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0">
        <f t="shared" si="0"/>
        <v>0</v>
      </c>
      <c r="R46" s="15"/>
      <c r="S46" s="15">
        <f t="shared" si="1"/>
        <v>0</v>
      </c>
      <c r="T46" s="72">
        <f t="shared" si="2"/>
      </c>
      <c r="U46" s="74"/>
      <c r="V46" s="14">
        <f t="shared" si="3"/>
        <v>0</v>
      </c>
      <c r="W46" s="1"/>
      <c r="X46" s="1"/>
      <c r="Y46" s="1"/>
    </row>
    <row r="47" spans="1:25" ht="15" customHeight="1">
      <c r="A47" s="54"/>
      <c r="B47" s="10"/>
      <c r="C47" s="10"/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0">
        <f t="shared" si="0"/>
        <v>0</v>
      </c>
      <c r="R47" s="15"/>
      <c r="S47" s="15">
        <f t="shared" si="1"/>
        <v>0</v>
      </c>
      <c r="T47" s="72">
        <f t="shared" si="2"/>
      </c>
      <c r="U47" s="74"/>
      <c r="V47" s="14">
        <f t="shared" si="3"/>
        <v>0</v>
      </c>
      <c r="W47" s="1"/>
      <c r="X47" s="1"/>
      <c r="Y47" s="1"/>
    </row>
    <row r="48" spans="1:25" ht="15" customHeight="1">
      <c r="A48" s="54"/>
      <c r="B48" s="10"/>
      <c r="C48" s="10"/>
      <c r="D48" s="1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0">
        <f t="shared" si="0"/>
        <v>0</v>
      </c>
      <c r="R48" s="15"/>
      <c r="S48" s="15">
        <f t="shared" si="1"/>
        <v>0</v>
      </c>
      <c r="T48" s="72">
        <f t="shared" si="2"/>
      </c>
      <c r="U48" s="74"/>
      <c r="V48" s="14">
        <f t="shared" si="3"/>
        <v>0</v>
      </c>
      <c r="W48" s="1"/>
      <c r="X48" s="1"/>
      <c r="Y48" s="1"/>
    </row>
    <row r="49" spans="1:25" ht="15" customHeight="1">
      <c r="A49" s="54"/>
      <c r="B49" s="10"/>
      <c r="C49" s="10"/>
      <c r="D49" s="10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0">
        <f t="shared" si="0"/>
        <v>0</v>
      </c>
      <c r="R49" s="15"/>
      <c r="S49" s="15">
        <f t="shared" si="1"/>
        <v>0</v>
      </c>
      <c r="T49" s="72">
        <f t="shared" si="2"/>
      </c>
      <c r="U49" s="74"/>
      <c r="V49" s="14">
        <f t="shared" si="3"/>
        <v>0</v>
      </c>
      <c r="W49" s="1"/>
      <c r="X49" s="1"/>
      <c r="Y49" s="1"/>
    </row>
    <row r="50" spans="1:25" ht="15" customHeight="1">
      <c r="A50" s="56"/>
      <c r="B50" s="10"/>
      <c r="C50" s="10"/>
      <c r="D50" s="1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0">
        <f t="shared" si="0"/>
        <v>0</v>
      </c>
      <c r="R50" s="15"/>
      <c r="S50" s="15">
        <f t="shared" si="1"/>
        <v>0</v>
      </c>
      <c r="T50" s="72">
        <f t="shared" si="2"/>
      </c>
      <c r="U50" s="74"/>
      <c r="V50" s="14">
        <f t="shared" si="3"/>
        <v>0</v>
      </c>
      <c r="W50" s="1"/>
      <c r="X50" s="1"/>
      <c r="Y50" s="1"/>
    </row>
    <row r="51" spans="1:25" ht="15" customHeight="1">
      <c r="A51" s="56"/>
      <c r="B51" s="10"/>
      <c r="C51" s="10"/>
      <c r="D51" s="10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0">
        <f t="shared" si="0"/>
        <v>0</v>
      </c>
      <c r="R51" s="15"/>
      <c r="S51" s="15">
        <f t="shared" si="1"/>
        <v>0</v>
      </c>
      <c r="T51" s="72">
        <f t="shared" si="2"/>
      </c>
      <c r="U51" s="74"/>
      <c r="V51" s="14">
        <f t="shared" si="3"/>
        <v>0</v>
      </c>
      <c r="W51" s="1"/>
      <c r="X51" s="1"/>
      <c r="Y51" s="1"/>
    </row>
    <row r="52" spans="1:25" ht="15" customHeight="1">
      <c r="A52" s="56"/>
      <c r="B52" s="10"/>
      <c r="C52" s="10"/>
      <c r="D52" s="1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0">
        <f t="shared" si="0"/>
        <v>0</v>
      </c>
      <c r="R52" s="15"/>
      <c r="S52" s="15">
        <f t="shared" si="1"/>
        <v>0</v>
      </c>
      <c r="T52" s="72">
        <f t="shared" si="2"/>
      </c>
      <c r="U52" s="74"/>
      <c r="V52" s="14">
        <f t="shared" si="3"/>
        <v>0</v>
      </c>
      <c r="W52" s="1"/>
      <c r="X52" s="1"/>
      <c r="Y52" s="1"/>
    </row>
    <row r="53" spans="1:25" ht="15" customHeight="1">
      <c r="A53" s="56"/>
      <c r="B53" s="10"/>
      <c r="C53" s="10"/>
      <c r="D53" s="1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0">
        <f t="shared" si="0"/>
        <v>0</v>
      </c>
      <c r="R53" s="15"/>
      <c r="S53" s="15">
        <f t="shared" si="1"/>
        <v>0</v>
      </c>
      <c r="T53" s="72">
        <f t="shared" si="2"/>
      </c>
      <c r="U53" s="74"/>
      <c r="V53" s="14">
        <f t="shared" si="3"/>
        <v>0</v>
      </c>
      <c r="W53" s="1"/>
      <c r="X53" s="1"/>
      <c r="Y53" s="1"/>
    </row>
    <row r="54" spans="1:25" ht="15" customHeight="1">
      <c r="A54" s="56"/>
      <c r="B54" s="10"/>
      <c r="C54" s="10"/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0">
        <f t="shared" si="0"/>
        <v>0</v>
      </c>
      <c r="R54" s="15"/>
      <c r="S54" s="15">
        <f t="shared" si="1"/>
        <v>0</v>
      </c>
      <c r="T54" s="72">
        <f t="shared" si="2"/>
      </c>
      <c r="U54" s="74"/>
      <c r="V54" s="14">
        <f t="shared" si="3"/>
        <v>0</v>
      </c>
      <c r="W54" s="1"/>
      <c r="X54" s="1"/>
      <c r="Y54" s="1"/>
    </row>
    <row r="55" spans="1:25" ht="15" customHeight="1">
      <c r="A55" s="56"/>
      <c r="B55" s="10"/>
      <c r="C55" s="10"/>
      <c r="D55" s="1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0">
        <f t="shared" si="0"/>
        <v>0</v>
      </c>
      <c r="R55" s="15"/>
      <c r="S55" s="15">
        <f t="shared" si="1"/>
        <v>0</v>
      </c>
      <c r="T55" s="72">
        <f t="shared" si="2"/>
      </c>
      <c r="U55" s="74"/>
      <c r="V55" s="14">
        <f t="shared" si="3"/>
        <v>0</v>
      </c>
      <c r="W55" s="1"/>
      <c r="X55" s="1"/>
      <c r="Y55" s="1"/>
    </row>
    <row r="56" spans="1:25" ht="15" customHeight="1">
      <c r="A56" s="56"/>
      <c r="B56" s="10"/>
      <c r="C56" s="10"/>
      <c r="D56" s="1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0">
        <f t="shared" si="0"/>
        <v>0</v>
      </c>
      <c r="R56" s="15"/>
      <c r="S56" s="15">
        <f t="shared" si="1"/>
        <v>0</v>
      </c>
      <c r="T56" s="72">
        <f t="shared" si="2"/>
      </c>
      <c r="U56" s="74"/>
      <c r="V56" s="14">
        <f t="shared" si="3"/>
        <v>0</v>
      </c>
      <c r="W56" s="1"/>
      <c r="X56" s="1"/>
      <c r="Y56" s="1"/>
    </row>
    <row r="57" spans="1:25" ht="15" customHeight="1">
      <c r="A57" s="56"/>
      <c r="B57" s="9"/>
      <c r="C57" s="10"/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0">
        <f t="shared" si="0"/>
        <v>0</v>
      </c>
      <c r="R57" s="15"/>
      <c r="S57" s="15">
        <f t="shared" si="1"/>
        <v>0</v>
      </c>
      <c r="T57" s="72">
        <f t="shared" si="2"/>
      </c>
      <c r="U57" s="74"/>
      <c r="V57" s="14">
        <f t="shared" si="3"/>
        <v>0</v>
      </c>
      <c r="W57" s="1"/>
      <c r="X57" s="1"/>
      <c r="Y57" s="1"/>
    </row>
    <row r="58" spans="1:25" ht="15" customHeight="1">
      <c r="A58" s="56"/>
      <c r="B58" s="9"/>
      <c r="C58" s="10"/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0">
        <f t="shared" si="0"/>
        <v>0</v>
      </c>
      <c r="R58" s="15"/>
      <c r="S58" s="15">
        <f t="shared" si="1"/>
        <v>0</v>
      </c>
      <c r="T58" s="72">
        <f t="shared" si="2"/>
      </c>
      <c r="U58" s="74"/>
      <c r="V58" s="14">
        <f t="shared" si="3"/>
        <v>0</v>
      </c>
      <c r="W58" s="1"/>
      <c r="X58" s="1"/>
      <c r="Y58" s="1"/>
    </row>
    <row r="59" spans="1:25" ht="15" customHeight="1">
      <c r="A59" s="56"/>
      <c r="B59" s="9"/>
      <c r="C59" s="10"/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0">
        <f t="shared" si="0"/>
        <v>0</v>
      </c>
      <c r="R59" s="15"/>
      <c r="S59" s="15">
        <f t="shared" si="1"/>
        <v>0</v>
      </c>
      <c r="T59" s="72">
        <f t="shared" si="2"/>
      </c>
      <c r="U59" s="74"/>
      <c r="V59" s="14">
        <f t="shared" si="3"/>
        <v>0</v>
      </c>
      <c r="W59" s="1"/>
      <c r="X59" s="1"/>
      <c r="Y59" s="1"/>
    </row>
    <row r="60" spans="1:25" ht="15" customHeight="1">
      <c r="A60" s="56"/>
      <c r="B60" s="9"/>
      <c r="C60" s="10"/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0">
        <f t="shared" si="0"/>
        <v>0</v>
      </c>
      <c r="R60" s="15"/>
      <c r="S60" s="15">
        <f t="shared" si="1"/>
        <v>0</v>
      </c>
      <c r="T60" s="72">
        <f t="shared" si="2"/>
      </c>
      <c r="U60" s="74"/>
      <c r="V60" s="14">
        <f t="shared" si="3"/>
        <v>0</v>
      </c>
      <c r="W60" s="1"/>
      <c r="X60" s="1"/>
      <c r="Y60" s="1"/>
    </row>
    <row r="61" spans="1:25" ht="15" customHeight="1">
      <c r="A61" s="56"/>
      <c r="B61" s="9"/>
      <c r="C61" s="10"/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0">
        <f t="shared" si="0"/>
        <v>0</v>
      </c>
      <c r="R61" s="15"/>
      <c r="S61" s="15">
        <f t="shared" si="1"/>
        <v>0</v>
      </c>
      <c r="T61" s="72">
        <f t="shared" si="2"/>
      </c>
      <c r="U61" s="74"/>
      <c r="V61" s="14">
        <f t="shared" si="3"/>
        <v>0</v>
      </c>
      <c r="W61" s="1"/>
      <c r="X61" s="1"/>
      <c r="Y61" s="1"/>
    </row>
    <row r="62" spans="1:25" ht="15" customHeight="1">
      <c r="A62" s="31"/>
      <c r="B62" s="9"/>
      <c r="C62" s="10"/>
      <c r="D62" s="1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0">
        <f t="shared" si="0"/>
        <v>0</v>
      </c>
      <c r="R62" s="15"/>
      <c r="S62" s="15">
        <f t="shared" si="1"/>
        <v>0</v>
      </c>
      <c r="T62" s="72">
        <f t="shared" si="2"/>
      </c>
      <c r="U62" s="74"/>
      <c r="V62" s="14">
        <f t="shared" si="3"/>
        <v>0</v>
      </c>
      <c r="W62" s="1"/>
      <c r="X62" s="1"/>
      <c r="Y62" s="1"/>
    </row>
    <row r="63" spans="1:25" ht="15" customHeight="1">
      <c r="A63" s="32"/>
      <c r="B63" s="9"/>
      <c r="C63" s="10"/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0">
        <f t="shared" si="0"/>
        <v>0</v>
      </c>
      <c r="R63" s="15"/>
      <c r="S63" s="15">
        <f t="shared" si="1"/>
        <v>0</v>
      </c>
      <c r="T63" s="72">
        <f t="shared" si="2"/>
      </c>
      <c r="U63" s="74"/>
      <c r="V63" s="14">
        <f t="shared" si="3"/>
        <v>0</v>
      </c>
      <c r="W63" s="1"/>
      <c r="X63" s="1"/>
      <c r="Y63" s="1"/>
    </row>
    <row r="64" spans="1:25" ht="15" customHeight="1">
      <c r="A64" s="31"/>
      <c r="B64" s="9"/>
      <c r="C64" s="10"/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0">
        <f t="shared" si="0"/>
        <v>0</v>
      </c>
      <c r="R64" s="15"/>
      <c r="S64" s="15">
        <f t="shared" si="1"/>
        <v>0</v>
      </c>
      <c r="T64" s="72">
        <f t="shared" si="2"/>
      </c>
      <c r="U64" s="74"/>
      <c r="V64" s="14">
        <f t="shared" si="3"/>
        <v>0</v>
      </c>
      <c r="W64" s="1"/>
      <c r="X64" s="1"/>
      <c r="Y64" s="1"/>
    </row>
    <row r="65" spans="1:25" ht="15" customHeight="1">
      <c r="A65" s="31"/>
      <c r="B65" s="9"/>
      <c r="C65" s="10"/>
      <c r="D65" s="1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0">
        <f t="shared" si="0"/>
        <v>0</v>
      </c>
      <c r="R65" s="15"/>
      <c r="S65" s="15">
        <f t="shared" si="1"/>
        <v>0</v>
      </c>
      <c r="T65" s="72">
        <f t="shared" si="2"/>
      </c>
      <c r="U65" s="74"/>
      <c r="V65" s="14">
        <f t="shared" si="3"/>
        <v>0</v>
      </c>
      <c r="W65" s="1"/>
      <c r="X65" s="1"/>
      <c r="Y65" s="1"/>
    </row>
    <row r="66" spans="1:25" ht="15" customHeight="1">
      <c r="A66" s="32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2"/>
      <c r="O66" s="12"/>
      <c r="P66" s="12"/>
      <c r="Q66" s="10">
        <f t="shared" si="0"/>
        <v>0</v>
      </c>
      <c r="R66" s="15"/>
      <c r="S66" s="15">
        <f t="shared" si="1"/>
        <v>0</v>
      </c>
      <c r="T66" s="72">
        <f t="shared" si="2"/>
      </c>
      <c r="U66" s="74"/>
      <c r="V66" s="14">
        <f t="shared" si="3"/>
        <v>0</v>
      </c>
      <c r="W66" s="1"/>
      <c r="X66" s="1"/>
      <c r="Y66" s="1"/>
    </row>
  </sheetData>
  <sheetProtection/>
  <mergeCells count="4">
    <mergeCell ref="B5:P5"/>
    <mergeCell ref="Y5:Z5"/>
    <mergeCell ref="Y13:Z13"/>
    <mergeCell ref="Y6:Z6"/>
  </mergeCells>
  <printOptions/>
  <pageMargins left="0.87" right="0.1968503937007874" top="0.19" bottom="0.03937007874015748" header="0.32" footer="0.15748031496062992"/>
  <pageSetup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K39" sqref="AK39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6" width="3.875" style="0" hidden="1" customWidth="1"/>
    <col min="7" max="13" width="3.875" style="0" customWidth="1"/>
    <col min="14" max="29" width="3.875" style="0" hidden="1" customWidth="1"/>
    <col min="30" max="30" width="8.75390625" style="0" hidden="1" customWidth="1"/>
    <col min="31" max="31" width="9.125" style="0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93" t="str">
        <f>Celková!C7</f>
        <v>Rychlopalba z velkorážové pistole nebo revolveru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67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116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9"/>
      <c r="Z4" s="49"/>
      <c r="AA4" s="49"/>
      <c r="AB4" s="49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46" t="s">
        <v>68</v>
      </c>
      <c r="C5" s="92"/>
      <c r="D5" s="148" t="s">
        <v>65</v>
      </c>
      <c r="E5" s="149"/>
      <c r="F5" s="149"/>
      <c r="G5" s="149"/>
      <c r="H5" s="149"/>
      <c r="I5" s="149"/>
      <c r="J5" s="149"/>
      <c r="K5" s="149"/>
      <c r="L5" s="149"/>
      <c r="M5" s="150"/>
      <c r="N5" s="138" t="s">
        <v>51</v>
      </c>
      <c r="O5" s="139"/>
      <c r="P5" s="139"/>
      <c r="Q5" s="139"/>
      <c r="R5" s="140"/>
      <c r="S5" s="138" t="s">
        <v>71</v>
      </c>
      <c r="T5" s="139"/>
      <c r="U5" s="139"/>
      <c r="V5" s="139"/>
      <c r="W5" s="139"/>
      <c r="X5" s="139"/>
      <c r="Y5" s="139"/>
      <c r="Z5" s="139"/>
      <c r="AA5" s="139"/>
      <c r="AB5" s="139"/>
      <c r="AC5" s="140"/>
      <c r="AD5" s="1"/>
      <c r="AE5" s="1"/>
      <c r="AF5" s="1"/>
      <c r="AG5" s="1"/>
      <c r="AH5" s="2" t="s">
        <v>20</v>
      </c>
      <c r="AI5" s="1"/>
      <c r="AJ5" s="1"/>
    </row>
    <row r="6" spans="1:36" ht="15" customHeight="1" thickBot="1">
      <c r="A6" s="43" t="s">
        <v>22</v>
      </c>
      <c r="B6" s="147"/>
      <c r="C6" s="81">
        <v>0</v>
      </c>
      <c r="D6" s="50" t="s">
        <v>55</v>
      </c>
      <c r="E6" s="50" t="s">
        <v>56</v>
      </c>
      <c r="F6" s="50" t="s">
        <v>57</v>
      </c>
      <c r="G6" s="50">
        <v>10</v>
      </c>
      <c r="H6" s="50">
        <v>9</v>
      </c>
      <c r="I6" s="50">
        <v>8</v>
      </c>
      <c r="J6" s="50">
        <v>7</v>
      </c>
      <c r="K6" s="50">
        <v>6</v>
      </c>
      <c r="L6" s="50">
        <v>5</v>
      </c>
      <c r="M6" s="81">
        <v>0</v>
      </c>
      <c r="N6" s="50">
        <v>11</v>
      </c>
      <c r="O6" s="50">
        <v>10</v>
      </c>
      <c r="P6" s="50">
        <v>9</v>
      </c>
      <c r="Q6" s="50">
        <v>8</v>
      </c>
      <c r="R6" s="25">
        <v>0</v>
      </c>
      <c r="S6" s="50">
        <v>10</v>
      </c>
      <c r="T6" s="50">
        <v>9</v>
      </c>
      <c r="U6" s="50">
        <v>8</v>
      </c>
      <c r="V6" s="50">
        <v>7</v>
      </c>
      <c r="W6" s="50">
        <v>6</v>
      </c>
      <c r="X6" s="50">
        <v>5</v>
      </c>
      <c r="Y6" s="50">
        <v>4</v>
      </c>
      <c r="Z6" s="50">
        <v>3</v>
      </c>
      <c r="AA6" s="50">
        <v>2</v>
      </c>
      <c r="AB6" s="20">
        <v>1</v>
      </c>
      <c r="AC6" s="25">
        <v>0</v>
      </c>
      <c r="AD6" s="18" t="s">
        <v>21</v>
      </c>
      <c r="AE6" s="20" t="s">
        <v>1</v>
      </c>
      <c r="AF6" s="22" t="s">
        <v>19</v>
      </c>
      <c r="AG6" s="1"/>
      <c r="AH6" s="14" t="s">
        <v>18</v>
      </c>
      <c r="AI6" s="55">
        <v>10</v>
      </c>
      <c r="AJ6" s="1"/>
    </row>
    <row r="7" spans="1:36" ht="15" customHeight="1">
      <c r="A7" s="54" t="s">
        <v>27</v>
      </c>
      <c r="B7" s="24"/>
      <c r="C7" s="24"/>
      <c r="D7" s="24"/>
      <c r="E7" s="24"/>
      <c r="F7" s="24"/>
      <c r="G7" s="24">
        <v>1</v>
      </c>
      <c r="H7" s="24">
        <v>3</v>
      </c>
      <c r="I7" s="24">
        <v>3</v>
      </c>
      <c r="J7" s="24"/>
      <c r="K7" s="24">
        <v>1</v>
      </c>
      <c r="L7" s="24">
        <v>1</v>
      </c>
      <c r="M7" s="24">
        <v>1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19">
        <f aca="true" t="shared" si="0" ref="AD7:AD38">B7*10+D7*AL$14+E7*AL$15+F7*AL$16+G7*10+H7*9+I7*8+J7*7+K7*6+L7*5+N7*AL$21+O7*AL$22+P7*AL$23+Q7*AL$24+S7*10+T7*9+U7*8+V7*7+W7*6+X7*5+Y7*4+Z7*3+AA7*2+AB7</f>
        <v>72</v>
      </c>
      <c r="AE7" s="21">
        <v>20.6</v>
      </c>
      <c r="AF7" s="23">
        <f aca="true" t="shared" si="1" ref="AF7:AF38">IF(AD7-AE7&lt;0,0,AD7-AE7)</f>
        <v>51.4</v>
      </c>
      <c r="AG7" s="1"/>
      <c r="AH7" s="14">
        <f aca="true" t="shared" si="2" ref="AH7:AH38">SUM(B7:AC7)</f>
        <v>10</v>
      </c>
      <c r="AI7" s="1"/>
      <c r="AJ7" s="1"/>
    </row>
    <row r="8" spans="1:36" ht="15" customHeight="1">
      <c r="A8" s="54" t="s">
        <v>134</v>
      </c>
      <c r="B8" s="11"/>
      <c r="C8" s="11"/>
      <c r="D8" s="11"/>
      <c r="E8" s="11"/>
      <c r="F8" s="11"/>
      <c r="G8" s="11">
        <v>1</v>
      </c>
      <c r="H8" s="11">
        <v>3</v>
      </c>
      <c r="I8" s="11">
        <v>1</v>
      </c>
      <c r="J8" s="11">
        <v>3</v>
      </c>
      <c r="K8" s="11">
        <v>1</v>
      </c>
      <c r="L8" s="11"/>
      <c r="M8" s="11">
        <v>1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0">
        <f t="shared" si="0"/>
        <v>72</v>
      </c>
      <c r="AE8" s="15">
        <v>20.49</v>
      </c>
      <c r="AF8" s="48">
        <f t="shared" si="1"/>
        <v>51.510000000000005</v>
      </c>
      <c r="AG8" s="1"/>
      <c r="AH8" s="14">
        <f t="shared" si="2"/>
        <v>10</v>
      </c>
      <c r="AI8" s="1"/>
      <c r="AJ8" s="1"/>
    </row>
    <row r="9" spans="1:36" ht="15" customHeight="1">
      <c r="A9" s="54" t="s">
        <v>74</v>
      </c>
      <c r="B9" s="11"/>
      <c r="C9" s="11"/>
      <c r="D9" s="11"/>
      <c r="E9" s="11"/>
      <c r="F9" s="11"/>
      <c r="G9" s="11">
        <v>2</v>
      </c>
      <c r="H9" s="11">
        <v>2</v>
      </c>
      <c r="I9" s="11">
        <v>1</v>
      </c>
      <c r="J9" s="11">
        <v>2</v>
      </c>
      <c r="K9" s="11">
        <v>1</v>
      </c>
      <c r="L9" s="11">
        <v>1</v>
      </c>
      <c r="M9" s="11">
        <v>1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0">
        <f t="shared" si="0"/>
        <v>71</v>
      </c>
      <c r="AE9" s="15">
        <v>22.27</v>
      </c>
      <c r="AF9" s="48">
        <f t="shared" si="1"/>
        <v>48.730000000000004</v>
      </c>
      <c r="AG9" s="1"/>
      <c r="AH9" s="14">
        <f t="shared" si="2"/>
        <v>10</v>
      </c>
      <c r="AI9" s="1"/>
      <c r="AJ9" s="1"/>
    </row>
    <row r="10" spans="1:36" ht="15" customHeight="1">
      <c r="A10" s="54" t="s">
        <v>106</v>
      </c>
      <c r="B10" s="13"/>
      <c r="C10" s="13"/>
      <c r="D10" s="13"/>
      <c r="E10" s="13"/>
      <c r="F10" s="13"/>
      <c r="G10" s="13">
        <v>1</v>
      </c>
      <c r="H10" s="13">
        <v>5</v>
      </c>
      <c r="I10" s="13">
        <v>3</v>
      </c>
      <c r="J10" s="13"/>
      <c r="K10" s="13"/>
      <c r="L10" s="13">
        <v>1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0">
        <f t="shared" si="0"/>
        <v>84</v>
      </c>
      <c r="AE10" s="16">
        <v>14.94</v>
      </c>
      <c r="AF10" s="48">
        <f t="shared" si="1"/>
        <v>69.06</v>
      </c>
      <c r="AG10" s="1"/>
      <c r="AH10" s="14">
        <f t="shared" si="2"/>
        <v>10</v>
      </c>
      <c r="AI10" s="1"/>
      <c r="AJ10" s="1"/>
    </row>
    <row r="11" spans="1:36" ht="15" customHeight="1">
      <c r="A11" s="54" t="s">
        <v>30</v>
      </c>
      <c r="B11" s="13"/>
      <c r="C11" s="13"/>
      <c r="D11" s="13"/>
      <c r="E11" s="13"/>
      <c r="F11" s="13"/>
      <c r="G11" s="13"/>
      <c r="H11" s="13"/>
      <c r="I11" s="13">
        <v>7</v>
      </c>
      <c r="J11" s="13"/>
      <c r="K11" s="13">
        <v>1</v>
      </c>
      <c r="L11" s="13">
        <v>1</v>
      </c>
      <c r="M11" s="13">
        <v>1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0">
        <f t="shared" si="0"/>
        <v>67</v>
      </c>
      <c r="AE11" s="16">
        <v>15.48</v>
      </c>
      <c r="AF11" s="48">
        <f t="shared" si="1"/>
        <v>51.519999999999996</v>
      </c>
      <c r="AG11" s="1"/>
      <c r="AH11" s="14">
        <f t="shared" si="2"/>
        <v>10</v>
      </c>
      <c r="AI11" s="1"/>
      <c r="AJ11" s="1"/>
    </row>
    <row r="12" spans="1:38" ht="15" customHeight="1">
      <c r="A12" s="54" t="s">
        <v>76</v>
      </c>
      <c r="B12" s="13"/>
      <c r="C12" s="13"/>
      <c r="D12" s="13"/>
      <c r="E12" s="13"/>
      <c r="F12" s="13"/>
      <c r="G12" s="13">
        <v>3</v>
      </c>
      <c r="H12" s="13">
        <v>4</v>
      </c>
      <c r="I12" s="13">
        <v>1</v>
      </c>
      <c r="J12" s="13">
        <v>1</v>
      </c>
      <c r="K12" s="13">
        <v>1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0">
        <f t="shared" si="0"/>
        <v>87</v>
      </c>
      <c r="AE12" s="16">
        <v>14.11</v>
      </c>
      <c r="AF12" s="48">
        <f t="shared" si="1"/>
        <v>72.89</v>
      </c>
      <c r="AG12" s="1"/>
      <c r="AH12" s="14">
        <f t="shared" si="2"/>
        <v>10</v>
      </c>
      <c r="AI12" s="1"/>
      <c r="AJ12" s="1"/>
      <c r="AK12" s="145" t="s">
        <v>54</v>
      </c>
      <c r="AL12" s="145"/>
    </row>
    <row r="13" spans="1:38" ht="15" customHeight="1">
      <c r="A13" s="54" t="s">
        <v>79</v>
      </c>
      <c r="B13" s="13"/>
      <c r="C13" s="13"/>
      <c r="D13" s="13"/>
      <c r="E13" s="13"/>
      <c r="F13" s="13"/>
      <c r="G13" s="13">
        <v>3</v>
      </c>
      <c r="H13" s="13">
        <v>2</v>
      </c>
      <c r="I13" s="13">
        <v>3</v>
      </c>
      <c r="J13" s="13">
        <v>1</v>
      </c>
      <c r="K13" s="13">
        <v>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0">
        <f t="shared" si="0"/>
        <v>85</v>
      </c>
      <c r="AE13" s="16">
        <v>17.72</v>
      </c>
      <c r="AF13" s="48">
        <f t="shared" si="1"/>
        <v>67.28</v>
      </c>
      <c r="AG13" s="1"/>
      <c r="AH13" s="14">
        <f t="shared" si="2"/>
        <v>10</v>
      </c>
      <c r="AI13" s="1"/>
      <c r="AJ13" s="1"/>
      <c r="AK13" s="142" t="s">
        <v>63</v>
      </c>
      <c r="AL13" s="142"/>
    </row>
    <row r="14" spans="1:38" ht="15" customHeight="1">
      <c r="A14" s="54" t="s">
        <v>80</v>
      </c>
      <c r="B14" s="11"/>
      <c r="C14" s="11"/>
      <c r="D14" s="11"/>
      <c r="E14" s="11"/>
      <c r="F14" s="11"/>
      <c r="G14" s="11">
        <v>4</v>
      </c>
      <c r="H14" s="11"/>
      <c r="I14" s="11">
        <v>4</v>
      </c>
      <c r="J14" s="11">
        <v>1</v>
      </c>
      <c r="K14" s="11">
        <v>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0">
        <f t="shared" si="0"/>
        <v>85</v>
      </c>
      <c r="AE14" s="15">
        <v>12.02</v>
      </c>
      <c r="AF14" s="48">
        <f t="shared" si="1"/>
        <v>72.98</v>
      </c>
      <c r="AG14" s="1"/>
      <c r="AH14" s="14">
        <f t="shared" si="2"/>
        <v>10</v>
      </c>
      <c r="AI14" s="1"/>
      <c r="AJ14" s="1"/>
      <c r="AK14" s="76" t="s">
        <v>55</v>
      </c>
      <c r="AL14" s="66">
        <v>12</v>
      </c>
    </row>
    <row r="15" spans="1:38" ht="15" customHeight="1">
      <c r="A15" s="54" t="s">
        <v>48</v>
      </c>
      <c r="B15" s="11"/>
      <c r="C15" s="11"/>
      <c r="D15" s="11"/>
      <c r="E15" s="11"/>
      <c r="F15" s="11"/>
      <c r="G15" s="11">
        <v>1</v>
      </c>
      <c r="H15" s="11">
        <v>5</v>
      </c>
      <c r="I15" s="11"/>
      <c r="J15" s="11">
        <v>1</v>
      </c>
      <c r="K15" s="11">
        <v>1</v>
      </c>
      <c r="L15" s="11"/>
      <c r="M15" s="11">
        <v>2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0">
        <f t="shared" si="0"/>
        <v>68</v>
      </c>
      <c r="AE15" s="15">
        <v>14.5</v>
      </c>
      <c r="AF15" s="48">
        <f t="shared" si="1"/>
        <v>53.5</v>
      </c>
      <c r="AG15" s="1"/>
      <c r="AH15" s="14">
        <f t="shared" si="2"/>
        <v>10</v>
      </c>
      <c r="AI15" s="1"/>
      <c r="AJ15" s="1"/>
      <c r="AK15" s="76" t="s">
        <v>56</v>
      </c>
      <c r="AL15" s="66">
        <v>10</v>
      </c>
    </row>
    <row r="16" spans="1:38" ht="15" customHeight="1">
      <c r="A16" s="54" t="s">
        <v>82</v>
      </c>
      <c r="B16" s="11"/>
      <c r="C16" s="11"/>
      <c r="D16" s="11"/>
      <c r="E16" s="11"/>
      <c r="F16" s="11"/>
      <c r="G16" s="11">
        <v>4</v>
      </c>
      <c r="H16" s="11">
        <v>4</v>
      </c>
      <c r="I16" s="11">
        <v>2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0">
        <f t="shared" si="0"/>
        <v>92</v>
      </c>
      <c r="AE16" s="15">
        <v>15.1</v>
      </c>
      <c r="AF16" s="48">
        <f t="shared" si="1"/>
        <v>76.9</v>
      </c>
      <c r="AG16" s="1"/>
      <c r="AH16" s="14">
        <f t="shared" si="2"/>
        <v>10</v>
      </c>
      <c r="AI16" s="1"/>
      <c r="AJ16" s="1"/>
      <c r="AK16" s="76" t="s">
        <v>57</v>
      </c>
      <c r="AL16" s="66">
        <v>8</v>
      </c>
    </row>
    <row r="17" spans="1:36" ht="15" customHeight="1">
      <c r="A17" s="54" t="s">
        <v>122</v>
      </c>
      <c r="B17" s="11"/>
      <c r="C17" s="11"/>
      <c r="D17" s="11"/>
      <c r="E17" s="11"/>
      <c r="F17" s="11"/>
      <c r="G17" s="11"/>
      <c r="H17" s="11">
        <v>1</v>
      </c>
      <c r="I17" s="11">
        <v>6</v>
      </c>
      <c r="J17" s="11">
        <v>1</v>
      </c>
      <c r="K17" s="11"/>
      <c r="L17" s="11">
        <v>1</v>
      </c>
      <c r="M17" s="11">
        <v>1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>
        <f t="shared" si="0"/>
        <v>69</v>
      </c>
      <c r="AE17" s="15">
        <v>14.67</v>
      </c>
      <c r="AF17" s="48">
        <f t="shared" si="1"/>
        <v>54.33</v>
      </c>
      <c r="AG17" s="1"/>
      <c r="AH17" s="14">
        <f t="shared" si="2"/>
        <v>10</v>
      </c>
      <c r="AI17" s="1"/>
      <c r="AJ17" s="1"/>
    </row>
    <row r="18" spans="1:36" ht="15" customHeight="1">
      <c r="A18" s="54" t="s">
        <v>85</v>
      </c>
      <c r="B18" s="11"/>
      <c r="C18" s="11"/>
      <c r="D18" s="11"/>
      <c r="E18" s="11"/>
      <c r="F18" s="11"/>
      <c r="G18" s="11">
        <v>2</v>
      </c>
      <c r="H18" s="11">
        <v>2</v>
      </c>
      <c r="I18" s="11">
        <v>2</v>
      </c>
      <c r="J18" s="11">
        <v>3</v>
      </c>
      <c r="K18" s="11"/>
      <c r="L18" s="11">
        <v>1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0">
        <f t="shared" si="0"/>
        <v>80</v>
      </c>
      <c r="AE18" s="15">
        <v>18.35</v>
      </c>
      <c r="AF18" s="48">
        <f t="shared" si="1"/>
        <v>61.65</v>
      </c>
      <c r="AG18" s="1"/>
      <c r="AH18" s="14">
        <f t="shared" si="2"/>
        <v>10</v>
      </c>
      <c r="AI18" s="1"/>
      <c r="AJ18" s="1"/>
    </row>
    <row r="19" spans="1:38" ht="15" customHeight="1">
      <c r="A19" s="54" t="s">
        <v>135</v>
      </c>
      <c r="B19" s="13"/>
      <c r="C19" s="13"/>
      <c r="D19" s="13"/>
      <c r="E19" s="13"/>
      <c r="F19" s="13"/>
      <c r="G19" s="13">
        <v>2</v>
      </c>
      <c r="H19" s="13">
        <v>2</v>
      </c>
      <c r="I19" s="13">
        <v>1</v>
      </c>
      <c r="J19" s="13">
        <v>1</v>
      </c>
      <c r="K19" s="13">
        <v>2</v>
      </c>
      <c r="L19" s="13"/>
      <c r="M19" s="13">
        <v>2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0">
        <f t="shared" si="0"/>
        <v>65</v>
      </c>
      <c r="AE19" s="16">
        <v>16.38</v>
      </c>
      <c r="AF19" s="48">
        <f t="shared" si="1"/>
        <v>48.620000000000005</v>
      </c>
      <c r="AG19" s="1"/>
      <c r="AH19" s="14">
        <f t="shared" si="2"/>
        <v>10</v>
      </c>
      <c r="AI19" s="1"/>
      <c r="AJ19" s="1"/>
      <c r="AK19" s="145" t="s">
        <v>51</v>
      </c>
      <c r="AL19" s="145"/>
    </row>
    <row r="20" spans="1:38" ht="15" customHeight="1">
      <c r="A20" s="54" t="s">
        <v>87</v>
      </c>
      <c r="B20" s="13"/>
      <c r="C20" s="13"/>
      <c r="D20" s="13"/>
      <c r="E20" s="13"/>
      <c r="F20" s="13"/>
      <c r="G20" s="13"/>
      <c r="H20" s="13">
        <v>5</v>
      </c>
      <c r="I20" s="13">
        <v>3</v>
      </c>
      <c r="J20" s="13">
        <v>2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>
        <f t="shared" si="0"/>
        <v>83</v>
      </c>
      <c r="AE20" s="16">
        <v>12.78</v>
      </c>
      <c r="AF20" s="48">
        <f t="shared" si="1"/>
        <v>70.22</v>
      </c>
      <c r="AG20" s="1"/>
      <c r="AH20" s="14">
        <f t="shared" si="2"/>
        <v>10</v>
      </c>
      <c r="AI20" s="1"/>
      <c r="AJ20" s="1"/>
      <c r="AK20" s="142" t="s">
        <v>63</v>
      </c>
      <c r="AL20" s="142"/>
    </row>
    <row r="21" spans="1:38" ht="15" customHeight="1">
      <c r="A21" s="54" t="s">
        <v>136</v>
      </c>
      <c r="B21" s="13"/>
      <c r="C21" s="13"/>
      <c r="D21" s="13"/>
      <c r="E21" s="13"/>
      <c r="F21" s="13"/>
      <c r="G21" s="13">
        <v>4</v>
      </c>
      <c r="H21" s="13">
        <v>3</v>
      </c>
      <c r="I21" s="13"/>
      <c r="J21" s="13">
        <v>2</v>
      </c>
      <c r="K21" s="13"/>
      <c r="L21" s="13">
        <v>1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0">
        <f t="shared" si="0"/>
        <v>86</v>
      </c>
      <c r="AE21" s="16">
        <v>13.27</v>
      </c>
      <c r="AF21" s="48">
        <f t="shared" si="1"/>
        <v>72.73</v>
      </c>
      <c r="AG21" s="1"/>
      <c r="AH21" s="14">
        <f t="shared" si="2"/>
        <v>10</v>
      </c>
      <c r="AI21" s="1"/>
      <c r="AJ21" s="1"/>
      <c r="AK21" s="76" t="s">
        <v>55</v>
      </c>
      <c r="AL21" s="66">
        <v>11</v>
      </c>
    </row>
    <row r="22" spans="1:38" ht="15" customHeight="1">
      <c r="A22" s="54" t="s">
        <v>126</v>
      </c>
      <c r="B22" s="13"/>
      <c r="C22" s="13"/>
      <c r="D22" s="13"/>
      <c r="E22" s="13"/>
      <c r="F22" s="13"/>
      <c r="G22" s="13">
        <v>2</v>
      </c>
      <c r="H22" s="13">
        <v>4</v>
      </c>
      <c r="I22" s="13">
        <v>2</v>
      </c>
      <c r="J22" s="13">
        <v>1</v>
      </c>
      <c r="K22" s="13"/>
      <c r="L22" s="13"/>
      <c r="M22" s="13">
        <v>1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0">
        <f t="shared" si="0"/>
        <v>79</v>
      </c>
      <c r="AE22" s="16">
        <v>14.9</v>
      </c>
      <c r="AF22" s="48">
        <f t="shared" si="1"/>
        <v>64.1</v>
      </c>
      <c r="AG22" s="1"/>
      <c r="AH22" s="14">
        <f t="shared" si="2"/>
        <v>10</v>
      </c>
      <c r="AI22" s="1"/>
      <c r="AJ22" s="1"/>
      <c r="AK22" s="76" t="s">
        <v>56</v>
      </c>
      <c r="AL22" s="66">
        <v>10</v>
      </c>
    </row>
    <row r="23" spans="1:38" ht="15" customHeight="1">
      <c r="A23" s="54" t="s">
        <v>35</v>
      </c>
      <c r="B23" s="13"/>
      <c r="C23" s="13"/>
      <c r="D23" s="13"/>
      <c r="E23" s="13"/>
      <c r="F23" s="13"/>
      <c r="G23" s="13"/>
      <c r="H23" s="13">
        <v>6</v>
      </c>
      <c r="I23" s="13">
        <v>1</v>
      </c>
      <c r="J23" s="13">
        <v>2</v>
      </c>
      <c r="K23" s="13"/>
      <c r="L23" s="13"/>
      <c r="M23" s="13">
        <v>1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>
        <f t="shared" si="0"/>
        <v>76</v>
      </c>
      <c r="AE23" s="16">
        <v>15.86</v>
      </c>
      <c r="AF23" s="48">
        <f t="shared" si="1"/>
        <v>60.14</v>
      </c>
      <c r="AG23" s="1"/>
      <c r="AH23" s="14">
        <f t="shared" si="2"/>
        <v>10</v>
      </c>
      <c r="AI23" s="1"/>
      <c r="AJ23" s="1"/>
      <c r="AK23" s="76" t="s">
        <v>57</v>
      </c>
      <c r="AL23" s="66">
        <v>9</v>
      </c>
    </row>
    <row r="24" spans="1:38" ht="15" customHeight="1">
      <c r="A24" s="54" t="s">
        <v>91</v>
      </c>
      <c r="B24" s="13"/>
      <c r="C24" s="13"/>
      <c r="D24" s="13"/>
      <c r="E24" s="13"/>
      <c r="F24" s="13"/>
      <c r="G24" s="13">
        <v>1</v>
      </c>
      <c r="H24" s="13"/>
      <c r="I24" s="13">
        <v>3</v>
      </c>
      <c r="J24" s="13">
        <v>4</v>
      </c>
      <c r="K24" s="13">
        <v>1</v>
      </c>
      <c r="L24" s="13"/>
      <c r="M24" s="13">
        <v>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>
        <f t="shared" si="0"/>
        <v>68</v>
      </c>
      <c r="AE24" s="16">
        <v>13.48</v>
      </c>
      <c r="AF24" s="48">
        <f t="shared" si="1"/>
        <v>54.519999999999996</v>
      </c>
      <c r="AG24" s="1"/>
      <c r="AH24" s="14">
        <f t="shared" si="2"/>
        <v>10</v>
      </c>
      <c r="AI24" s="1"/>
      <c r="AJ24" s="1"/>
      <c r="AK24" s="76" t="s">
        <v>58</v>
      </c>
      <c r="AL24" s="66">
        <v>8</v>
      </c>
    </row>
    <row r="25" spans="1:36" ht="15" customHeight="1">
      <c r="A25" s="54" t="s">
        <v>127</v>
      </c>
      <c r="B25" s="13"/>
      <c r="C25" s="13"/>
      <c r="D25" s="13"/>
      <c r="E25" s="13"/>
      <c r="F25" s="13"/>
      <c r="G25" s="13"/>
      <c r="H25" s="13">
        <v>4</v>
      </c>
      <c r="I25" s="13">
        <v>2</v>
      </c>
      <c r="J25" s="13">
        <v>1</v>
      </c>
      <c r="K25" s="13"/>
      <c r="L25" s="13"/>
      <c r="M25" s="13">
        <v>3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>
        <f t="shared" si="0"/>
        <v>59</v>
      </c>
      <c r="AE25" s="16">
        <v>23.03</v>
      </c>
      <c r="AF25" s="48">
        <f t="shared" si="1"/>
        <v>35.97</v>
      </c>
      <c r="AG25" s="1"/>
      <c r="AH25" s="14">
        <f t="shared" si="2"/>
        <v>10</v>
      </c>
      <c r="AI25" s="1"/>
      <c r="AJ25" s="1"/>
    </row>
    <row r="26" spans="1:36" ht="15" customHeight="1">
      <c r="A26" s="54" t="s">
        <v>38</v>
      </c>
      <c r="B26" s="13"/>
      <c r="C26" s="13"/>
      <c r="D26" s="13"/>
      <c r="E26" s="13"/>
      <c r="F26" s="13"/>
      <c r="G26" s="13"/>
      <c r="H26" s="13">
        <v>2</v>
      </c>
      <c r="I26" s="13">
        <v>7</v>
      </c>
      <c r="J26" s="13">
        <v>1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>
        <f t="shared" si="0"/>
        <v>81</v>
      </c>
      <c r="AE26" s="16">
        <v>11.33</v>
      </c>
      <c r="AF26" s="48">
        <f t="shared" si="1"/>
        <v>69.67</v>
      </c>
      <c r="AG26" s="1"/>
      <c r="AH26" s="14">
        <f t="shared" si="2"/>
        <v>10</v>
      </c>
      <c r="AI26" s="1"/>
      <c r="AJ26" s="1"/>
    </row>
    <row r="27" spans="1:36" ht="15" customHeight="1">
      <c r="A27" s="54" t="s">
        <v>129</v>
      </c>
      <c r="B27" s="13"/>
      <c r="C27" s="13"/>
      <c r="D27" s="13"/>
      <c r="E27" s="13"/>
      <c r="F27" s="13"/>
      <c r="G27" s="13">
        <v>2</v>
      </c>
      <c r="H27" s="13"/>
      <c r="I27" s="13">
        <v>4</v>
      </c>
      <c r="J27" s="13">
        <v>3</v>
      </c>
      <c r="K27" s="13">
        <v>1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>
        <f t="shared" si="0"/>
        <v>79</v>
      </c>
      <c r="AE27" s="16">
        <v>17.56</v>
      </c>
      <c r="AF27" s="48">
        <f t="shared" si="1"/>
        <v>61.44</v>
      </c>
      <c r="AG27" s="1"/>
      <c r="AH27" s="14">
        <f t="shared" si="2"/>
        <v>10</v>
      </c>
      <c r="AI27" s="1"/>
      <c r="AJ27" s="1"/>
    </row>
    <row r="28" spans="1:36" ht="15" customHeight="1">
      <c r="A28" s="54" t="s">
        <v>137</v>
      </c>
      <c r="B28" s="13"/>
      <c r="C28" s="13"/>
      <c r="D28" s="13"/>
      <c r="E28" s="13"/>
      <c r="F28" s="13"/>
      <c r="G28" s="13">
        <v>3</v>
      </c>
      <c r="H28" s="13">
        <v>4</v>
      </c>
      <c r="I28" s="13">
        <v>2</v>
      </c>
      <c r="J28" s="13">
        <v>1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>
        <f t="shared" si="0"/>
        <v>89</v>
      </c>
      <c r="AE28" s="16">
        <v>16.27</v>
      </c>
      <c r="AF28" s="48">
        <f t="shared" si="1"/>
        <v>72.73</v>
      </c>
      <c r="AG28" s="1"/>
      <c r="AH28" s="14">
        <f t="shared" si="2"/>
        <v>10</v>
      </c>
      <c r="AI28" s="1"/>
      <c r="AJ28" s="1"/>
    </row>
    <row r="29" spans="1:36" ht="15" customHeight="1">
      <c r="A29" s="54" t="s">
        <v>94</v>
      </c>
      <c r="B29" s="13"/>
      <c r="C29" s="13"/>
      <c r="D29" s="13"/>
      <c r="E29" s="13"/>
      <c r="F29" s="13"/>
      <c r="G29" s="13">
        <v>1</v>
      </c>
      <c r="H29" s="13">
        <v>2</v>
      </c>
      <c r="I29" s="13">
        <v>1</v>
      </c>
      <c r="J29" s="13">
        <v>5</v>
      </c>
      <c r="K29" s="13">
        <v>1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>
        <f t="shared" si="0"/>
        <v>77</v>
      </c>
      <c r="AE29" s="16">
        <v>24.18</v>
      </c>
      <c r="AF29" s="48">
        <f t="shared" si="1"/>
        <v>52.82</v>
      </c>
      <c r="AG29" s="1"/>
      <c r="AH29" s="14">
        <f t="shared" si="2"/>
        <v>10</v>
      </c>
      <c r="AI29" s="1"/>
      <c r="AJ29" s="1"/>
    </row>
    <row r="30" spans="1:36" ht="15" customHeight="1">
      <c r="A30" s="54" t="s">
        <v>96</v>
      </c>
      <c r="B30" s="13"/>
      <c r="C30" s="13"/>
      <c r="D30" s="13"/>
      <c r="E30" s="13"/>
      <c r="F30" s="13"/>
      <c r="G30" s="13">
        <v>6</v>
      </c>
      <c r="H30" s="13">
        <v>1</v>
      </c>
      <c r="I30" s="13">
        <v>3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0">
        <f t="shared" si="0"/>
        <v>93</v>
      </c>
      <c r="AE30" s="16">
        <v>16.63</v>
      </c>
      <c r="AF30" s="48">
        <f t="shared" si="1"/>
        <v>76.37</v>
      </c>
      <c r="AG30" s="1"/>
      <c r="AH30" s="14">
        <f t="shared" si="2"/>
        <v>10</v>
      </c>
      <c r="AI30" s="1"/>
      <c r="AJ30" s="1"/>
    </row>
    <row r="31" spans="1:36" ht="15" customHeight="1">
      <c r="A31" s="54" t="s">
        <v>131</v>
      </c>
      <c r="B31" s="13"/>
      <c r="C31" s="13"/>
      <c r="D31" s="13"/>
      <c r="E31" s="13"/>
      <c r="F31" s="13"/>
      <c r="G31" s="13"/>
      <c r="H31" s="13">
        <v>2</v>
      </c>
      <c r="I31" s="13"/>
      <c r="J31" s="13">
        <v>2</v>
      </c>
      <c r="K31" s="13">
        <v>3</v>
      </c>
      <c r="L31" s="13"/>
      <c r="M31" s="13">
        <v>3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0">
        <f t="shared" si="0"/>
        <v>50</v>
      </c>
      <c r="AE31" s="16">
        <v>19.87</v>
      </c>
      <c r="AF31" s="48">
        <f t="shared" si="1"/>
        <v>30.13</v>
      </c>
      <c r="AG31" s="1"/>
      <c r="AH31" s="14">
        <f t="shared" si="2"/>
        <v>10</v>
      </c>
      <c r="AI31" s="1"/>
      <c r="AJ31" s="1"/>
    </row>
    <row r="32" spans="1:36" ht="15" customHeight="1">
      <c r="A32" s="54" t="s">
        <v>132</v>
      </c>
      <c r="B32" s="13"/>
      <c r="C32" s="13"/>
      <c r="D32" s="13"/>
      <c r="E32" s="13"/>
      <c r="F32" s="13"/>
      <c r="G32" s="13"/>
      <c r="H32" s="13">
        <v>3</v>
      </c>
      <c r="I32" s="13">
        <v>1</v>
      </c>
      <c r="J32" s="13">
        <v>2</v>
      </c>
      <c r="K32" s="13">
        <v>1</v>
      </c>
      <c r="L32" s="13">
        <v>1</v>
      </c>
      <c r="M32" s="13">
        <v>2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0">
        <f t="shared" si="0"/>
        <v>60</v>
      </c>
      <c r="AE32" s="16">
        <v>18.74</v>
      </c>
      <c r="AF32" s="48">
        <f t="shared" si="1"/>
        <v>41.260000000000005</v>
      </c>
      <c r="AG32" s="1"/>
      <c r="AH32" s="14">
        <f t="shared" si="2"/>
        <v>10</v>
      </c>
      <c r="AI32" s="1"/>
      <c r="AJ32" s="1"/>
    </row>
    <row r="33" spans="1:36" ht="15" customHeight="1">
      <c r="A33" s="54" t="s">
        <v>40</v>
      </c>
      <c r="B33" s="13"/>
      <c r="C33" s="13"/>
      <c r="D33" s="13"/>
      <c r="E33" s="13"/>
      <c r="F33" s="13"/>
      <c r="G33" s="13">
        <v>2</v>
      </c>
      <c r="H33" s="13">
        <v>4</v>
      </c>
      <c r="I33" s="13">
        <v>3</v>
      </c>
      <c r="J33" s="13"/>
      <c r="K33" s="13">
        <v>1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0">
        <f t="shared" si="0"/>
        <v>86</v>
      </c>
      <c r="AE33" s="16">
        <v>9.61</v>
      </c>
      <c r="AF33" s="48">
        <f t="shared" si="1"/>
        <v>76.39</v>
      </c>
      <c r="AG33" s="1"/>
      <c r="AH33" s="14">
        <f t="shared" si="2"/>
        <v>10</v>
      </c>
      <c r="AI33" s="1"/>
      <c r="AJ33" s="1"/>
    </row>
    <row r="34" spans="1:36" ht="15" customHeight="1">
      <c r="A34" s="54" t="s">
        <v>108</v>
      </c>
      <c r="B34" s="13"/>
      <c r="C34" s="13"/>
      <c r="D34" s="13"/>
      <c r="E34" s="13"/>
      <c r="F34" s="13"/>
      <c r="G34" s="13">
        <v>2</v>
      </c>
      <c r="H34" s="13"/>
      <c r="I34" s="13">
        <v>1</v>
      </c>
      <c r="J34" s="13">
        <v>2</v>
      </c>
      <c r="K34" s="13"/>
      <c r="L34" s="13">
        <v>1</v>
      </c>
      <c r="M34" s="13">
        <v>4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0">
        <f t="shared" si="0"/>
        <v>47</v>
      </c>
      <c r="AE34" s="16">
        <v>10.46</v>
      </c>
      <c r="AF34" s="48">
        <f t="shared" si="1"/>
        <v>36.54</v>
      </c>
      <c r="AG34" s="1"/>
      <c r="AH34" s="14">
        <f t="shared" si="2"/>
        <v>10</v>
      </c>
      <c r="AI34" s="1"/>
      <c r="AJ34" s="1"/>
    </row>
    <row r="35" spans="1:36" ht="15" customHeight="1">
      <c r="A35" s="54" t="s">
        <v>109</v>
      </c>
      <c r="B35" s="13"/>
      <c r="C35" s="13"/>
      <c r="D35" s="13"/>
      <c r="E35" s="13"/>
      <c r="F35" s="13"/>
      <c r="G35" s="13">
        <v>1</v>
      </c>
      <c r="H35" s="13">
        <v>5</v>
      </c>
      <c r="I35" s="13">
        <v>3</v>
      </c>
      <c r="J35" s="13"/>
      <c r="K35" s="13"/>
      <c r="L35" s="13"/>
      <c r="M35" s="13">
        <v>1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0">
        <f t="shared" si="0"/>
        <v>79</v>
      </c>
      <c r="AE35" s="16">
        <v>20.94</v>
      </c>
      <c r="AF35" s="48">
        <f t="shared" si="1"/>
        <v>58.06</v>
      </c>
      <c r="AG35" s="1"/>
      <c r="AH35" s="14">
        <f t="shared" si="2"/>
        <v>10</v>
      </c>
      <c r="AI35" s="1"/>
      <c r="AJ35" s="1"/>
    </row>
    <row r="36" spans="1:36" ht="15" customHeight="1">
      <c r="A36" s="54" t="s">
        <v>107</v>
      </c>
      <c r="B36" s="13"/>
      <c r="C36" s="13"/>
      <c r="D36" s="13"/>
      <c r="E36" s="13"/>
      <c r="F36" s="13"/>
      <c r="G36" s="13">
        <v>3</v>
      </c>
      <c r="H36" s="13">
        <v>2</v>
      </c>
      <c r="I36" s="13">
        <v>2</v>
      </c>
      <c r="J36" s="13">
        <v>2</v>
      </c>
      <c r="K36" s="13"/>
      <c r="L36" s="13"/>
      <c r="M36" s="13">
        <v>1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0">
        <f t="shared" si="0"/>
        <v>78</v>
      </c>
      <c r="AE36" s="16">
        <v>11.92</v>
      </c>
      <c r="AF36" s="48">
        <f t="shared" si="1"/>
        <v>66.08</v>
      </c>
      <c r="AG36" s="1"/>
      <c r="AH36" s="14">
        <f t="shared" si="2"/>
        <v>10</v>
      </c>
      <c r="AI36" s="1"/>
      <c r="AJ36" s="1"/>
    </row>
    <row r="37" spans="1:36" ht="15" customHeight="1">
      <c r="A37" s="54" t="s">
        <v>44</v>
      </c>
      <c r="B37" s="13"/>
      <c r="C37" s="13"/>
      <c r="D37" s="13"/>
      <c r="E37" s="13"/>
      <c r="F37" s="13"/>
      <c r="G37" s="13">
        <v>2</v>
      </c>
      <c r="H37" s="13">
        <v>4</v>
      </c>
      <c r="I37" s="13">
        <v>2</v>
      </c>
      <c r="J37" s="13"/>
      <c r="K37" s="13">
        <v>1</v>
      </c>
      <c r="L37" s="13"/>
      <c r="M37" s="13">
        <v>1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0">
        <f t="shared" si="0"/>
        <v>78</v>
      </c>
      <c r="AE37" s="16">
        <v>16.99</v>
      </c>
      <c r="AF37" s="48">
        <f t="shared" si="1"/>
        <v>61.010000000000005</v>
      </c>
      <c r="AG37" s="1"/>
      <c r="AH37" s="14">
        <f t="shared" si="2"/>
        <v>10</v>
      </c>
      <c r="AI37" s="1"/>
      <c r="AJ37" s="1"/>
    </row>
    <row r="38" spans="1:36" ht="15" customHeight="1">
      <c r="A38" s="54" t="s">
        <v>46</v>
      </c>
      <c r="B38" s="13"/>
      <c r="C38" s="13"/>
      <c r="D38" s="13"/>
      <c r="E38" s="13"/>
      <c r="F38" s="13"/>
      <c r="G38" s="13">
        <v>1</v>
      </c>
      <c r="H38" s="13">
        <v>4</v>
      </c>
      <c r="I38" s="13">
        <v>4</v>
      </c>
      <c r="J38" s="13">
        <v>1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0">
        <f t="shared" si="0"/>
        <v>85</v>
      </c>
      <c r="AE38" s="16">
        <v>14.24</v>
      </c>
      <c r="AF38" s="48">
        <f t="shared" si="1"/>
        <v>70.76</v>
      </c>
      <c r="AG38" s="1"/>
      <c r="AH38" s="14">
        <f t="shared" si="2"/>
        <v>10</v>
      </c>
      <c r="AI38" s="1"/>
      <c r="AJ38" s="1"/>
    </row>
    <row r="39" spans="1:36" ht="15" customHeight="1">
      <c r="A39" s="54" t="s">
        <v>101</v>
      </c>
      <c r="B39" s="13"/>
      <c r="C39" s="13"/>
      <c r="D39" s="13"/>
      <c r="E39" s="13"/>
      <c r="F39" s="13"/>
      <c r="G39" s="13">
        <v>2</v>
      </c>
      <c r="H39" s="13">
        <v>3</v>
      </c>
      <c r="I39" s="13">
        <v>2</v>
      </c>
      <c r="J39" s="13">
        <v>1</v>
      </c>
      <c r="K39" s="13"/>
      <c r="L39" s="13"/>
      <c r="M39" s="13">
        <v>2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0">
        <f aca="true" t="shared" si="3" ref="AD39:AD65">B39*10+D39*AL$14+E39*AL$15+F39*AL$16+G39*10+H39*9+I39*8+J39*7+K39*6+L39*5+N39*AL$21+O39*AL$22+P39*AL$23+Q39*AL$24+S39*10+T39*9+U39*8+V39*7+W39*6+X39*5+Y39*4+Z39*3+AA39*2+AB39</f>
        <v>70</v>
      </c>
      <c r="AE39" s="16">
        <v>19.23</v>
      </c>
      <c r="AF39" s="48">
        <f aca="true" t="shared" si="4" ref="AF39:AF65">IF(AD39-AE39&lt;0,0,AD39-AE39)</f>
        <v>50.769999999999996</v>
      </c>
      <c r="AG39" s="1"/>
      <c r="AH39" s="14">
        <f aca="true" t="shared" si="5" ref="AH39:AH65">SUM(B39:AC39)</f>
        <v>10</v>
      </c>
      <c r="AI39" s="1"/>
      <c r="AJ39" s="1"/>
    </row>
    <row r="40" spans="1:36" ht="15" customHeight="1">
      <c r="A40" s="54" t="s">
        <v>103</v>
      </c>
      <c r="B40" s="13"/>
      <c r="C40" s="13"/>
      <c r="D40" s="13"/>
      <c r="E40" s="13"/>
      <c r="F40" s="13"/>
      <c r="G40" s="13"/>
      <c r="H40" s="13">
        <v>1</v>
      </c>
      <c r="I40" s="13">
        <v>4</v>
      </c>
      <c r="J40" s="13"/>
      <c r="K40" s="13">
        <v>2</v>
      </c>
      <c r="L40" s="13">
        <v>1</v>
      </c>
      <c r="M40" s="13">
        <v>2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0">
        <f t="shared" si="3"/>
        <v>58</v>
      </c>
      <c r="AE40" s="16">
        <v>16.67</v>
      </c>
      <c r="AF40" s="48">
        <f t="shared" si="4"/>
        <v>41.33</v>
      </c>
      <c r="AG40" s="1"/>
      <c r="AH40" s="14">
        <f t="shared" si="5"/>
        <v>10</v>
      </c>
      <c r="AI40" s="1"/>
      <c r="AJ40" s="1"/>
    </row>
    <row r="41" spans="1:36" ht="15" customHeight="1">
      <c r="A41" s="54" t="s">
        <v>113</v>
      </c>
      <c r="B41" s="13"/>
      <c r="C41" s="13"/>
      <c r="D41" s="13"/>
      <c r="E41" s="13"/>
      <c r="F41" s="13"/>
      <c r="G41" s="13"/>
      <c r="H41" s="13">
        <v>1</v>
      </c>
      <c r="I41" s="13">
        <v>1</v>
      </c>
      <c r="J41" s="13">
        <v>1</v>
      </c>
      <c r="K41" s="13">
        <v>2</v>
      </c>
      <c r="L41" s="13">
        <v>1</v>
      </c>
      <c r="M41" s="13">
        <v>4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0">
        <f t="shared" si="3"/>
        <v>41</v>
      </c>
      <c r="AE41" s="16">
        <v>13.09</v>
      </c>
      <c r="AF41" s="48">
        <f t="shared" si="4"/>
        <v>27.91</v>
      </c>
      <c r="AG41" s="1"/>
      <c r="AH41" s="14">
        <f t="shared" si="5"/>
        <v>10</v>
      </c>
      <c r="AI41" s="1"/>
      <c r="AJ41" s="1"/>
    </row>
    <row r="42" spans="1:36" ht="15" customHeight="1">
      <c r="A42" s="54" t="s">
        <v>138</v>
      </c>
      <c r="B42" s="13"/>
      <c r="C42" s="13"/>
      <c r="D42" s="13"/>
      <c r="E42" s="13"/>
      <c r="F42" s="13"/>
      <c r="G42" s="13">
        <v>2</v>
      </c>
      <c r="H42" s="13">
        <v>7</v>
      </c>
      <c r="I42" s="13"/>
      <c r="J42" s="13">
        <v>1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0">
        <f t="shared" si="3"/>
        <v>90</v>
      </c>
      <c r="AE42" s="16">
        <v>12.24</v>
      </c>
      <c r="AF42" s="48">
        <f t="shared" si="4"/>
        <v>77.76</v>
      </c>
      <c r="AG42" s="1"/>
      <c r="AH42" s="14">
        <f t="shared" si="5"/>
        <v>10</v>
      </c>
      <c r="AI42" s="1"/>
      <c r="AJ42" s="1"/>
    </row>
    <row r="43" spans="1:34" ht="15" customHeight="1">
      <c r="A43" s="5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0">
        <f t="shared" si="3"/>
        <v>0</v>
      </c>
      <c r="AE43" s="16"/>
      <c r="AF43" s="48">
        <f t="shared" si="4"/>
        <v>0</v>
      </c>
      <c r="AH43" s="14">
        <f t="shared" si="5"/>
        <v>0</v>
      </c>
    </row>
    <row r="44" spans="1:34" ht="15" customHeight="1">
      <c r="A44" s="5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0">
        <f t="shared" si="3"/>
        <v>0</v>
      </c>
      <c r="AE44" s="16"/>
      <c r="AF44" s="48">
        <f t="shared" si="4"/>
        <v>0</v>
      </c>
      <c r="AH44" s="14">
        <f t="shared" si="5"/>
        <v>0</v>
      </c>
    </row>
    <row r="45" spans="1:34" ht="15" customHeight="1">
      <c r="A45" s="5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0">
        <f t="shared" si="3"/>
        <v>0</v>
      </c>
      <c r="AE45" s="16"/>
      <c r="AF45" s="48">
        <f t="shared" si="4"/>
        <v>0</v>
      </c>
      <c r="AH45" s="14">
        <f t="shared" si="5"/>
        <v>0</v>
      </c>
    </row>
    <row r="46" spans="1:34" ht="15" customHeight="1">
      <c r="A46" s="5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0">
        <f t="shared" si="3"/>
        <v>0</v>
      </c>
      <c r="AE46" s="16"/>
      <c r="AF46" s="48">
        <f t="shared" si="4"/>
        <v>0</v>
      </c>
      <c r="AH46" s="14">
        <f t="shared" si="5"/>
        <v>0</v>
      </c>
    </row>
    <row r="47" spans="1:34" ht="15" customHeight="1">
      <c r="A47" s="5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0">
        <f t="shared" si="3"/>
        <v>0</v>
      </c>
      <c r="AE47" s="16"/>
      <c r="AF47" s="48">
        <f t="shared" si="4"/>
        <v>0</v>
      </c>
      <c r="AH47" s="14">
        <f t="shared" si="5"/>
        <v>0</v>
      </c>
    </row>
    <row r="48" spans="1:34" ht="15" customHeight="1">
      <c r="A48" s="5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0">
        <f t="shared" si="3"/>
        <v>0</v>
      </c>
      <c r="AE48" s="16"/>
      <c r="AF48" s="48">
        <f t="shared" si="4"/>
        <v>0</v>
      </c>
      <c r="AH48" s="14">
        <f t="shared" si="5"/>
        <v>0</v>
      </c>
    </row>
    <row r="49" spans="1:34" ht="15">
      <c r="A49" s="3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0">
        <f t="shared" si="3"/>
        <v>0</v>
      </c>
      <c r="AE49" s="16"/>
      <c r="AF49" s="48">
        <f t="shared" si="4"/>
        <v>0</v>
      </c>
      <c r="AH49" s="14">
        <f t="shared" si="5"/>
        <v>0</v>
      </c>
    </row>
    <row r="50" spans="1:34" ht="15">
      <c r="A50" s="3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0">
        <f t="shared" si="3"/>
        <v>0</v>
      </c>
      <c r="AE50" s="16"/>
      <c r="AF50" s="48">
        <f t="shared" si="4"/>
        <v>0</v>
      </c>
      <c r="AH50" s="14">
        <f t="shared" si="5"/>
        <v>0</v>
      </c>
    </row>
    <row r="51" spans="1:34" ht="15">
      <c r="A51" s="3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0">
        <f t="shared" si="3"/>
        <v>0</v>
      </c>
      <c r="AE51" s="16"/>
      <c r="AF51" s="48">
        <f t="shared" si="4"/>
        <v>0</v>
      </c>
      <c r="AH51" s="14">
        <f t="shared" si="5"/>
        <v>0</v>
      </c>
    </row>
    <row r="52" spans="1:34" ht="15">
      <c r="A52" s="3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0">
        <f t="shared" si="3"/>
        <v>0</v>
      </c>
      <c r="AE52" s="16"/>
      <c r="AF52" s="48">
        <f t="shared" si="4"/>
        <v>0</v>
      </c>
      <c r="AH52" s="14">
        <f t="shared" si="5"/>
        <v>0</v>
      </c>
    </row>
    <row r="53" spans="1:34" ht="15">
      <c r="A53" s="3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0">
        <f t="shared" si="3"/>
        <v>0</v>
      </c>
      <c r="AE53" s="16"/>
      <c r="AF53" s="48">
        <f t="shared" si="4"/>
        <v>0</v>
      </c>
      <c r="AH53" s="14">
        <f t="shared" si="5"/>
        <v>0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3"/>
        <v>0</v>
      </c>
      <c r="AE54" s="16"/>
      <c r="AF54" s="48">
        <f t="shared" si="4"/>
        <v>0</v>
      </c>
      <c r="AH54" s="14">
        <f t="shared" si="5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3"/>
        <v>0</v>
      </c>
      <c r="AE55" s="16"/>
      <c r="AF55" s="48">
        <f t="shared" si="4"/>
        <v>0</v>
      </c>
      <c r="AH55" s="14">
        <f t="shared" si="5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3"/>
        <v>0</v>
      </c>
      <c r="AE56" s="16"/>
      <c r="AF56" s="48">
        <f t="shared" si="4"/>
        <v>0</v>
      </c>
      <c r="AH56" s="14">
        <f t="shared" si="5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3"/>
        <v>0</v>
      </c>
      <c r="AE57" s="16"/>
      <c r="AF57" s="48">
        <f t="shared" si="4"/>
        <v>0</v>
      </c>
      <c r="AH57" s="14">
        <f t="shared" si="5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3"/>
        <v>0</v>
      </c>
      <c r="AE58" s="16"/>
      <c r="AF58" s="48">
        <f t="shared" si="4"/>
        <v>0</v>
      </c>
      <c r="AH58" s="14">
        <f t="shared" si="5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3"/>
        <v>0</v>
      </c>
      <c r="AE59" s="16"/>
      <c r="AF59" s="48">
        <f t="shared" si="4"/>
        <v>0</v>
      </c>
      <c r="AH59" s="14">
        <f t="shared" si="5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3"/>
        <v>0</v>
      </c>
      <c r="AE60" s="16"/>
      <c r="AF60" s="48">
        <f t="shared" si="4"/>
        <v>0</v>
      </c>
      <c r="AH60" s="14">
        <f t="shared" si="5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3"/>
        <v>0</v>
      </c>
      <c r="AE61" s="16"/>
      <c r="AF61" s="48">
        <f t="shared" si="4"/>
        <v>0</v>
      </c>
      <c r="AH61" s="14">
        <f t="shared" si="5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3"/>
        <v>0</v>
      </c>
      <c r="AE62" s="16"/>
      <c r="AF62" s="48">
        <f t="shared" si="4"/>
        <v>0</v>
      </c>
      <c r="AH62" s="14">
        <f t="shared" si="5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3"/>
        <v>0</v>
      </c>
      <c r="AE63" s="16"/>
      <c r="AF63" s="48">
        <f t="shared" si="4"/>
        <v>0</v>
      </c>
      <c r="AH63" s="14">
        <f t="shared" si="5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3"/>
        <v>0</v>
      </c>
      <c r="AE64" s="16"/>
      <c r="AF64" s="48">
        <f t="shared" si="4"/>
        <v>0</v>
      </c>
      <c r="AH64" s="14">
        <f t="shared" si="5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3"/>
        <v>0</v>
      </c>
      <c r="AE65" s="16"/>
      <c r="AF65" s="48">
        <f t="shared" si="4"/>
        <v>0</v>
      </c>
      <c r="AH65" s="14">
        <f t="shared" si="5"/>
        <v>0</v>
      </c>
    </row>
  </sheetData>
  <sheetProtection/>
  <mergeCells count="8">
    <mergeCell ref="AK13:AL13"/>
    <mergeCell ref="AK12:AL12"/>
    <mergeCell ref="AK19:AL19"/>
    <mergeCell ref="AK20:AL20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L32" sqref="AL32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18" width="3.875" style="0" hidden="1" customWidth="1"/>
    <col min="19" max="24" width="3.875" style="0" customWidth="1"/>
    <col min="25" max="28" width="3.875" style="0" hidden="1" customWidth="1"/>
    <col min="29" max="29" width="3.875" style="0" customWidth="1"/>
    <col min="30" max="30" width="8.75390625" style="0" hidden="1" customWidth="1"/>
    <col min="31" max="31" width="6.75390625" style="0" hidden="1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93" t="str">
        <f>Celková!C8</f>
        <v>Polohová mířená z pistole nebo revolveru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67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116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9"/>
      <c r="Z4" s="49"/>
      <c r="AA4" s="49"/>
      <c r="AB4" s="49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46" t="s">
        <v>68</v>
      </c>
      <c r="C5" s="92"/>
      <c r="D5" s="148" t="s">
        <v>54</v>
      </c>
      <c r="E5" s="149"/>
      <c r="F5" s="149"/>
      <c r="G5" s="149"/>
      <c r="H5" s="149"/>
      <c r="I5" s="149"/>
      <c r="J5" s="149"/>
      <c r="K5" s="149"/>
      <c r="L5" s="149"/>
      <c r="M5" s="150"/>
      <c r="N5" s="138" t="s">
        <v>51</v>
      </c>
      <c r="O5" s="152"/>
      <c r="P5" s="152"/>
      <c r="Q5" s="152"/>
      <c r="R5" s="153"/>
      <c r="S5" s="138" t="s">
        <v>65</v>
      </c>
      <c r="T5" s="139"/>
      <c r="U5" s="139"/>
      <c r="V5" s="139"/>
      <c r="W5" s="139"/>
      <c r="X5" s="139"/>
      <c r="Y5" s="139"/>
      <c r="Z5" s="139"/>
      <c r="AA5" s="139"/>
      <c r="AB5" s="139"/>
      <c r="AC5" s="140"/>
      <c r="AD5" s="1"/>
      <c r="AE5" s="1"/>
      <c r="AF5" s="1"/>
      <c r="AG5" s="1"/>
      <c r="AH5" s="2" t="s">
        <v>20</v>
      </c>
      <c r="AI5" s="1"/>
      <c r="AJ5" s="1"/>
    </row>
    <row r="6" spans="1:36" ht="15" customHeight="1" thickBot="1">
      <c r="A6" s="43" t="s">
        <v>22</v>
      </c>
      <c r="B6" s="151"/>
      <c r="C6" s="81">
        <v>0</v>
      </c>
      <c r="D6" s="50" t="s">
        <v>55</v>
      </c>
      <c r="E6" s="50" t="s">
        <v>56</v>
      </c>
      <c r="F6" s="50" t="s">
        <v>57</v>
      </c>
      <c r="G6" s="50">
        <v>10</v>
      </c>
      <c r="H6" s="50">
        <v>9</v>
      </c>
      <c r="I6" s="50">
        <v>8</v>
      </c>
      <c r="J6" s="50">
        <v>7</v>
      </c>
      <c r="K6" s="50">
        <v>6</v>
      </c>
      <c r="L6" s="50">
        <v>5</v>
      </c>
      <c r="M6" s="81">
        <v>0</v>
      </c>
      <c r="N6" s="50">
        <v>11</v>
      </c>
      <c r="O6" s="50">
        <v>10</v>
      </c>
      <c r="P6" s="50">
        <v>9</v>
      </c>
      <c r="Q6" s="50">
        <v>8</v>
      </c>
      <c r="R6" s="25">
        <v>0</v>
      </c>
      <c r="S6" s="50">
        <v>10</v>
      </c>
      <c r="T6" s="50">
        <v>9</v>
      </c>
      <c r="U6" s="50">
        <v>8</v>
      </c>
      <c r="V6" s="50">
        <v>7</v>
      </c>
      <c r="W6" s="50">
        <v>6</v>
      </c>
      <c r="X6" s="50">
        <v>5</v>
      </c>
      <c r="Y6" s="50">
        <v>4</v>
      </c>
      <c r="Z6" s="50">
        <v>3</v>
      </c>
      <c r="AA6" s="50">
        <v>2</v>
      </c>
      <c r="AB6" s="20">
        <v>1</v>
      </c>
      <c r="AC6" s="25">
        <v>0</v>
      </c>
      <c r="AD6" s="18" t="s">
        <v>21</v>
      </c>
      <c r="AE6" s="20" t="s">
        <v>1</v>
      </c>
      <c r="AF6" s="22" t="s">
        <v>19</v>
      </c>
      <c r="AG6" s="1"/>
      <c r="AH6" s="14" t="s">
        <v>18</v>
      </c>
      <c r="AI6" s="55">
        <v>20</v>
      </c>
      <c r="AJ6" s="1"/>
    </row>
    <row r="7" spans="1:36" ht="15" customHeight="1">
      <c r="A7" s="54" t="s">
        <v>27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>
        <v>3</v>
      </c>
      <c r="T7" s="24">
        <v>4</v>
      </c>
      <c r="U7" s="24">
        <v>1</v>
      </c>
      <c r="V7" s="24">
        <v>5</v>
      </c>
      <c r="W7" s="24"/>
      <c r="X7" s="24">
        <v>2</v>
      </c>
      <c r="Y7" s="24"/>
      <c r="Z7" s="24"/>
      <c r="AA7" s="24"/>
      <c r="AB7" s="24"/>
      <c r="AC7" s="24">
        <v>5</v>
      </c>
      <c r="AD7" s="19">
        <f>B7*10+D7*AL$14+E7*AL$15+F7*AL$16+G7*10+H7*9+I7*8+J7*7+K7*6+L7*5+N7*AL$21+O7*AL$22+P7*AL$23+Q7*AL$24+S7*10+T7*9+U7*8+V7*7+W7*6+X7*5+Y7*4+Z7*3+AA7*2+AB7</f>
        <v>119</v>
      </c>
      <c r="AE7" s="21"/>
      <c r="AF7" s="23">
        <f>IF(AD7-AE7&lt;0,0,AD7-AE7)</f>
        <v>119</v>
      </c>
      <c r="AG7" s="1"/>
      <c r="AH7" s="14">
        <f>SUM(B7:AC7)</f>
        <v>20</v>
      </c>
      <c r="AI7" s="1"/>
      <c r="AJ7" s="1"/>
    </row>
    <row r="8" spans="1:36" ht="15" customHeight="1">
      <c r="A8" s="54" t="s">
        <v>134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2</v>
      </c>
      <c r="T8" s="11">
        <v>3</v>
      </c>
      <c r="U8" s="11">
        <v>4</v>
      </c>
      <c r="V8" s="11">
        <v>3</v>
      </c>
      <c r="W8" s="11">
        <v>4</v>
      </c>
      <c r="X8" s="11">
        <v>2</v>
      </c>
      <c r="Y8" s="11"/>
      <c r="Z8" s="11"/>
      <c r="AA8" s="11"/>
      <c r="AB8" s="11"/>
      <c r="AC8" s="11">
        <v>2</v>
      </c>
      <c r="AD8" s="10">
        <f aca="true" t="shared" si="0" ref="AD8:AD65">B8*10+D8*AL$14+E8*AL$15+F8*AL$16+G8*10+H8*9+I8*8+J8*7+K8*6+L8*5+N8*AL$21+O8*AL$22+P8*AL$23+Q8*AL$24+S8*10+T8*9+U8*8+V8*7+W8*6+X8*5+Y8*4+Z8*3+AA8*2+AB8</f>
        <v>134</v>
      </c>
      <c r="AE8" s="15"/>
      <c r="AF8" s="48">
        <f aca="true" t="shared" si="1" ref="AF8:AF65">IF(AD8-AE8&lt;0,0,AD8-AE8)</f>
        <v>134</v>
      </c>
      <c r="AG8" s="1"/>
      <c r="AH8" s="14">
        <f aca="true" t="shared" si="2" ref="AH8:AH65">SUM(B8:AC8)</f>
        <v>20</v>
      </c>
      <c r="AI8" s="1"/>
      <c r="AJ8" s="1"/>
    </row>
    <row r="9" spans="1:36" ht="15" customHeight="1">
      <c r="A9" s="54" t="s">
        <v>74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>
        <v>6</v>
      </c>
      <c r="U9" s="11">
        <v>3</v>
      </c>
      <c r="V9" s="11">
        <v>2</v>
      </c>
      <c r="W9" s="11">
        <v>4</v>
      </c>
      <c r="X9" s="11"/>
      <c r="Y9" s="11"/>
      <c r="Z9" s="11"/>
      <c r="AA9" s="11"/>
      <c r="AB9" s="11"/>
      <c r="AC9" s="11">
        <v>5</v>
      </c>
      <c r="AD9" s="10">
        <f t="shared" si="0"/>
        <v>116</v>
      </c>
      <c r="AE9" s="15"/>
      <c r="AF9" s="48">
        <f t="shared" si="1"/>
        <v>116</v>
      </c>
      <c r="AG9" s="1"/>
      <c r="AH9" s="14">
        <f t="shared" si="2"/>
        <v>20</v>
      </c>
      <c r="AI9" s="1"/>
      <c r="AJ9" s="1"/>
    </row>
    <row r="10" spans="1:36" ht="15" customHeight="1">
      <c r="A10" s="54" t="s">
        <v>106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4</v>
      </c>
      <c r="T10" s="13">
        <v>2</v>
      </c>
      <c r="U10" s="13">
        <v>7</v>
      </c>
      <c r="V10" s="13">
        <v>4</v>
      </c>
      <c r="W10" s="13">
        <v>1</v>
      </c>
      <c r="X10" s="13"/>
      <c r="Y10" s="13"/>
      <c r="Z10" s="13"/>
      <c r="AA10" s="13"/>
      <c r="AB10" s="13"/>
      <c r="AC10" s="13">
        <v>2</v>
      </c>
      <c r="AD10" s="10">
        <f t="shared" si="0"/>
        <v>148</v>
      </c>
      <c r="AE10" s="16"/>
      <c r="AF10" s="48">
        <f t="shared" si="1"/>
        <v>148</v>
      </c>
      <c r="AG10" s="1"/>
      <c r="AH10" s="14">
        <f t="shared" si="2"/>
        <v>20</v>
      </c>
      <c r="AI10" s="1"/>
      <c r="AJ10" s="1"/>
    </row>
    <row r="11" spans="1:36" ht="15" customHeight="1">
      <c r="A11" s="54" t="s">
        <v>30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v>1</v>
      </c>
      <c r="T11" s="13">
        <v>4</v>
      </c>
      <c r="U11" s="13">
        <v>8</v>
      </c>
      <c r="V11" s="13">
        <v>3</v>
      </c>
      <c r="W11" s="13">
        <v>3</v>
      </c>
      <c r="X11" s="13"/>
      <c r="Y11" s="13"/>
      <c r="Z11" s="13"/>
      <c r="AA11" s="13"/>
      <c r="AB11" s="13"/>
      <c r="AC11" s="13">
        <v>1</v>
      </c>
      <c r="AD11" s="10">
        <f t="shared" si="0"/>
        <v>149</v>
      </c>
      <c r="AE11" s="16"/>
      <c r="AF11" s="48">
        <f t="shared" si="1"/>
        <v>149</v>
      </c>
      <c r="AG11" s="1"/>
      <c r="AH11" s="14">
        <f t="shared" si="2"/>
        <v>20</v>
      </c>
      <c r="AI11" s="1"/>
      <c r="AJ11" s="1"/>
    </row>
    <row r="12" spans="1:38" ht="15" customHeight="1">
      <c r="A12" s="54" t="s">
        <v>76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1</v>
      </c>
      <c r="T12" s="13">
        <v>10</v>
      </c>
      <c r="U12" s="13">
        <v>4</v>
      </c>
      <c r="V12" s="13">
        <v>4</v>
      </c>
      <c r="W12" s="13">
        <v>1</v>
      </c>
      <c r="X12" s="13"/>
      <c r="Y12" s="13"/>
      <c r="Z12" s="13"/>
      <c r="AA12" s="13"/>
      <c r="AB12" s="13"/>
      <c r="AC12" s="13"/>
      <c r="AD12" s="10">
        <f t="shared" si="0"/>
        <v>166</v>
      </c>
      <c r="AE12" s="16"/>
      <c r="AF12" s="48">
        <f t="shared" si="1"/>
        <v>166</v>
      </c>
      <c r="AG12" s="1"/>
      <c r="AH12" s="14">
        <f t="shared" si="2"/>
        <v>20</v>
      </c>
      <c r="AI12" s="1"/>
      <c r="AJ12" s="1"/>
      <c r="AK12" s="145" t="s">
        <v>54</v>
      </c>
      <c r="AL12" s="145"/>
    </row>
    <row r="13" spans="1:38" ht="15" customHeight="1">
      <c r="A13" s="54" t="s">
        <v>79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3</v>
      </c>
      <c r="T13" s="13">
        <v>5</v>
      </c>
      <c r="U13" s="13">
        <v>7</v>
      </c>
      <c r="V13" s="13">
        <v>3</v>
      </c>
      <c r="W13" s="13">
        <v>2</v>
      </c>
      <c r="X13" s="13"/>
      <c r="Y13" s="13"/>
      <c r="Z13" s="13"/>
      <c r="AA13" s="13"/>
      <c r="AB13" s="13"/>
      <c r="AC13" s="13"/>
      <c r="AD13" s="10">
        <f t="shared" si="0"/>
        <v>164</v>
      </c>
      <c r="AE13" s="16"/>
      <c r="AF13" s="48">
        <f t="shared" si="1"/>
        <v>164</v>
      </c>
      <c r="AG13" s="1"/>
      <c r="AH13" s="14">
        <f t="shared" si="2"/>
        <v>20</v>
      </c>
      <c r="AI13" s="1"/>
      <c r="AJ13" s="1"/>
      <c r="AK13" s="142" t="s">
        <v>63</v>
      </c>
      <c r="AL13" s="142"/>
    </row>
    <row r="14" spans="1:38" ht="15" customHeight="1">
      <c r="A14" s="54" t="s">
        <v>80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v>3</v>
      </c>
      <c r="T14" s="11">
        <v>8</v>
      </c>
      <c r="U14" s="11">
        <v>4</v>
      </c>
      <c r="V14" s="11">
        <v>4</v>
      </c>
      <c r="W14" s="11"/>
      <c r="X14" s="11"/>
      <c r="Y14" s="11"/>
      <c r="Z14" s="11"/>
      <c r="AA14" s="11"/>
      <c r="AB14" s="11"/>
      <c r="AC14" s="11">
        <v>1</v>
      </c>
      <c r="AD14" s="10">
        <f t="shared" si="0"/>
        <v>162</v>
      </c>
      <c r="AE14" s="15"/>
      <c r="AF14" s="48">
        <f t="shared" si="1"/>
        <v>162</v>
      </c>
      <c r="AG14" s="1"/>
      <c r="AH14" s="14">
        <f t="shared" si="2"/>
        <v>20</v>
      </c>
      <c r="AI14" s="1"/>
      <c r="AJ14" s="1"/>
      <c r="AK14" s="76" t="s">
        <v>55</v>
      </c>
      <c r="AL14" s="66">
        <v>12</v>
      </c>
    </row>
    <row r="15" spans="1:38" ht="15" customHeight="1">
      <c r="A15" s="54" t="s">
        <v>48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3</v>
      </c>
      <c r="T15" s="11">
        <v>6</v>
      </c>
      <c r="U15" s="11">
        <v>7</v>
      </c>
      <c r="V15" s="11">
        <v>1</v>
      </c>
      <c r="W15" s="11">
        <v>2</v>
      </c>
      <c r="X15" s="11"/>
      <c r="Y15" s="11"/>
      <c r="Z15" s="11"/>
      <c r="AA15" s="11"/>
      <c r="AB15" s="11"/>
      <c r="AC15" s="11">
        <v>1</v>
      </c>
      <c r="AD15" s="10">
        <f t="shared" si="0"/>
        <v>159</v>
      </c>
      <c r="AE15" s="15"/>
      <c r="AF15" s="48">
        <f t="shared" si="1"/>
        <v>159</v>
      </c>
      <c r="AG15" s="1"/>
      <c r="AH15" s="14">
        <f t="shared" si="2"/>
        <v>20</v>
      </c>
      <c r="AI15" s="1"/>
      <c r="AJ15" s="1"/>
      <c r="AK15" s="76" t="s">
        <v>56</v>
      </c>
      <c r="AL15" s="66">
        <v>10</v>
      </c>
    </row>
    <row r="16" spans="1:38" ht="15" customHeight="1">
      <c r="A16" s="54" t="s">
        <v>82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3</v>
      </c>
      <c r="T16" s="11">
        <v>13</v>
      </c>
      <c r="U16" s="11">
        <v>3</v>
      </c>
      <c r="V16" s="11">
        <v>1</v>
      </c>
      <c r="W16" s="11"/>
      <c r="X16" s="11"/>
      <c r="Y16" s="11"/>
      <c r="Z16" s="11"/>
      <c r="AA16" s="11"/>
      <c r="AB16" s="11"/>
      <c r="AC16" s="11"/>
      <c r="AD16" s="10">
        <f t="shared" si="0"/>
        <v>178</v>
      </c>
      <c r="AE16" s="15"/>
      <c r="AF16" s="48">
        <f t="shared" si="1"/>
        <v>178</v>
      </c>
      <c r="AG16" s="1"/>
      <c r="AH16" s="14">
        <f t="shared" si="2"/>
        <v>20</v>
      </c>
      <c r="AI16" s="1"/>
      <c r="AJ16" s="1"/>
      <c r="AK16" s="76" t="s">
        <v>57</v>
      </c>
      <c r="AL16" s="66">
        <v>8</v>
      </c>
    </row>
    <row r="17" spans="1:36" ht="15" customHeight="1">
      <c r="A17" s="54" t="s">
        <v>122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v>1</v>
      </c>
      <c r="T17" s="11">
        <v>3</v>
      </c>
      <c r="U17" s="11">
        <v>7</v>
      </c>
      <c r="V17" s="11">
        <v>2</v>
      </c>
      <c r="W17" s="11">
        <v>1</v>
      </c>
      <c r="X17" s="11"/>
      <c r="Y17" s="11"/>
      <c r="Z17" s="11"/>
      <c r="AA17" s="11"/>
      <c r="AB17" s="11"/>
      <c r="AC17" s="11">
        <v>6</v>
      </c>
      <c r="AD17" s="10">
        <f t="shared" si="0"/>
        <v>113</v>
      </c>
      <c r="AE17" s="15"/>
      <c r="AF17" s="48">
        <f t="shared" si="1"/>
        <v>113</v>
      </c>
      <c r="AG17" s="1"/>
      <c r="AH17" s="14">
        <f t="shared" si="2"/>
        <v>20</v>
      </c>
      <c r="AI17" s="1"/>
      <c r="AJ17" s="1"/>
    </row>
    <row r="18" spans="1:36" ht="15" customHeight="1">
      <c r="A18" s="54" t="s">
        <v>85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v>1</v>
      </c>
      <c r="U18" s="11">
        <v>2</v>
      </c>
      <c r="V18" s="11">
        <v>2</v>
      </c>
      <c r="W18" s="11">
        <v>1</v>
      </c>
      <c r="X18" s="11">
        <v>1</v>
      </c>
      <c r="Y18" s="11"/>
      <c r="Z18" s="11"/>
      <c r="AA18" s="11"/>
      <c r="AB18" s="11"/>
      <c r="AC18" s="11">
        <v>13</v>
      </c>
      <c r="AD18" s="10">
        <f t="shared" si="0"/>
        <v>50</v>
      </c>
      <c r="AE18" s="15"/>
      <c r="AF18" s="48">
        <f t="shared" si="1"/>
        <v>50</v>
      </c>
      <c r="AG18" s="1"/>
      <c r="AH18" s="14">
        <f t="shared" si="2"/>
        <v>20</v>
      </c>
      <c r="AI18" s="1"/>
      <c r="AJ18" s="1"/>
    </row>
    <row r="19" spans="1:38" ht="15" customHeight="1">
      <c r="A19" s="54" t="s">
        <v>135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7</v>
      </c>
      <c r="T19" s="13">
        <v>6</v>
      </c>
      <c r="U19" s="13">
        <v>5</v>
      </c>
      <c r="V19" s="13">
        <v>1</v>
      </c>
      <c r="W19" s="13">
        <v>1</v>
      </c>
      <c r="X19" s="13"/>
      <c r="Y19" s="13"/>
      <c r="Z19" s="13"/>
      <c r="AA19" s="13"/>
      <c r="AB19" s="13"/>
      <c r="AC19" s="13"/>
      <c r="AD19" s="10">
        <f t="shared" si="0"/>
        <v>177</v>
      </c>
      <c r="AE19" s="16"/>
      <c r="AF19" s="48">
        <f t="shared" si="1"/>
        <v>177</v>
      </c>
      <c r="AG19" s="1"/>
      <c r="AH19" s="14">
        <f t="shared" si="2"/>
        <v>20</v>
      </c>
      <c r="AI19" s="1"/>
      <c r="AJ19" s="1"/>
      <c r="AK19" s="145" t="s">
        <v>51</v>
      </c>
      <c r="AL19" s="145"/>
    </row>
    <row r="20" spans="1:38" ht="15" customHeight="1">
      <c r="A20" s="54" t="s">
        <v>87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v>1</v>
      </c>
      <c r="T20" s="13">
        <v>2</v>
      </c>
      <c r="U20" s="13">
        <v>5</v>
      </c>
      <c r="V20" s="13">
        <v>2</v>
      </c>
      <c r="W20" s="13"/>
      <c r="X20" s="13"/>
      <c r="Y20" s="13"/>
      <c r="Z20" s="13"/>
      <c r="AA20" s="13"/>
      <c r="AB20" s="13"/>
      <c r="AC20" s="13">
        <v>10</v>
      </c>
      <c r="AD20" s="10">
        <f t="shared" si="0"/>
        <v>82</v>
      </c>
      <c r="AE20" s="16"/>
      <c r="AF20" s="48">
        <f t="shared" si="1"/>
        <v>82</v>
      </c>
      <c r="AG20" s="1"/>
      <c r="AH20" s="14">
        <f t="shared" si="2"/>
        <v>20</v>
      </c>
      <c r="AI20" s="1"/>
      <c r="AJ20" s="1"/>
      <c r="AK20" s="142" t="s">
        <v>63</v>
      </c>
      <c r="AL20" s="142"/>
    </row>
    <row r="21" spans="1:38" ht="15" customHeight="1">
      <c r="A21" s="54" t="s">
        <v>136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v>1</v>
      </c>
      <c r="T21" s="13">
        <v>4</v>
      </c>
      <c r="U21" s="13">
        <v>9</v>
      </c>
      <c r="V21" s="13">
        <v>3</v>
      </c>
      <c r="W21" s="13">
        <v>2</v>
      </c>
      <c r="X21" s="13">
        <v>1</v>
      </c>
      <c r="Y21" s="13"/>
      <c r="Z21" s="13"/>
      <c r="AA21" s="13"/>
      <c r="AB21" s="13"/>
      <c r="AC21" s="13"/>
      <c r="AD21" s="10">
        <f t="shared" si="0"/>
        <v>156</v>
      </c>
      <c r="AE21" s="16"/>
      <c r="AF21" s="48">
        <f t="shared" si="1"/>
        <v>156</v>
      </c>
      <c r="AG21" s="1"/>
      <c r="AH21" s="14">
        <f t="shared" si="2"/>
        <v>20</v>
      </c>
      <c r="AI21" s="1"/>
      <c r="AJ21" s="1"/>
      <c r="AK21" s="76" t="s">
        <v>55</v>
      </c>
      <c r="AL21" s="66">
        <v>11</v>
      </c>
    </row>
    <row r="22" spans="1:38" ht="15" customHeight="1">
      <c r="A22" s="54" t="s">
        <v>126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v>2</v>
      </c>
      <c r="T22" s="13">
        <v>7</v>
      </c>
      <c r="U22" s="13">
        <v>8</v>
      </c>
      <c r="V22" s="13"/>
      <c r="W22" s="13">
        <v>1</v>
      </c>
      <c r="X22" s="13"/>
      <c r="Y22" s="13"/>
      <c r="Z22" s="13"/>
      <c r="AA22" s="13"/>
      <c r="AB22" s="13"/>
      <c r="AC22" s="13">
        <v>2</v>
      </c>
      <c r="AD22" s="10">
        <f t="shared" si="0"/>
        <v>153</v>
      </c>
      <c r="AE22" s="16"/>
      <c r="AF22" s="48">
        <f t="shared" si="1"/>
        <v>153</v>
      </c>
      <c r="AG22" s="1"/>
      <c r="AH22" s="14">
        <f t="shared" si="2"/>
        <v>20</v>
      </c>
      <c r="AI22" s="1"/>
      <c r="AJ22" s="1"/>
      <c r="AK22" s="76" t="s">
        <v>56</v>
      </c>
      <c r="AL22" s="66">
        <v>10</v>
      </c>
    </row>
    <row r="23" spans="1:38" ht="15" customHeight="1">
      <c r="A23" s="54" t="s">
        <v>35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v>2</v>
      </c>
      <c r="T23" s="13">
        <v>5</v>
      </c>
      <c r="U23" s="13">
        <v>7</v>
      </c>
      <c r="V23" s="13">
        <v>4</v>
      </c>
      <c r="W23" s="13">
        <v>1</v>
      </c>
      <c r="X23" s="13"/>
      <c r="Y23" s="13"/>
      <c r="Z23" s="13"/>
      <c r="AA23" s="13"/>
      <c r="AB23" s="13"/>
      <c r="AC23" s="13">
        <v>1</v>
      </c>
      <c r="AD23" s="10">
        <f t="shared" si="0"/>
        <v>155</v>
      </c>
      <c r="AE23" s="16"/>
      <c r="AF23" s="48">
        <f t="shared" si="1"/>
        <v>155</v>
      </c>
      <c r="AG23" s="1"/>
      <c r="AH23" s="14">
        <f t="shared" si="2"/>
        <v>20</v>
      </c>
      <c r="AI23" s="1"/>
      <c r="AJ23" s="1"/>
      <c r="AK23" s="76" t="s">
        <v>57</v>
      </c>
      <c r="AL23" s="66">
        <v>9</v>
      </c>
    </row>
    <row r="24" spans="1:38" ht="15" customHeight="1">
      <c r="A24" s="54" t="s">
        <v>91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>
        <v>1</v>
      </c>
      <c r="T24" s="13">
        <v>9</v>
      </c>
      <c r="U24" s="13">
        <v>6</v>
      </c>
      <c r="V24" s="13">
        <v>3</v>
      </c>
      <c r="W24" s="13">
        <v>1</v>
      </c>
      <c r="X24" s="13"/>
      <c r="Y24" s="13"/>
      <c r="Z24" s="13"/>
      <c r="AA24" s="13"/>
      <c r="AB24" s="13"/>
      <c r="AC24" s="13"/>
      <c r="AD24" s="10">
        <f t="shared" si="0"/>
        <v>166</v>
      </c>
      <c r="AE24" s="16"/>
      <c r="AF24" s="48">
        <f t="shared" si="1"/>
        <v>166</v>
      </c>
      <c r="AG24" s="1"/>
      <c r="AH24" s="14">
        <f t="shared" si="2"/>
        <v>20</v>
      </c>
      <c r="AI24" s="1"/>
      <c r="AJ24" s="1"/>
      <c r="AK24" s="76" t="s">
        <v>58</v>
      </c>
      <c r="AL24" s="66">
        <v>8</v>
      </c>
    </row>
    <row r="25" spans="1:36" ht="15" customHeight="1">
      <c r="A25" s="54" t="s">
        <v>127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>
        <v>1</v>
      </c>
      <c r="U25" s="13">
        <v>1</v>
      </c>
      <c r="V25" s="13">
        <v>1</v>
      </c>
      <c r="W25" s="13">
        <v>1</v>
      </c>
      <c r="X25" s="13">
        <v>3</v>
      </c>
      <c r="Y25" s="13"/>
      <c r="Z25" s="13"/>
      <c r="AA25" s="13"/>
      <c r="AB25" s="13"/>
      <c r="AC25" s="13">
        <v>13</v>
      </c>
      <c r="AD25" s="10">
        <f t="shared" si="0"/>
        <v>45</v>
      </c>
      <c r="AE25" s="16"/>
      <c r="AF25" s="48">
        <f t="shared" si="1"/>
        <v>45</v>
      </c>
      <c r="AG25" s="1"/>
      <c r="AH25" s="14">
        <f t="shared" si="2"/>
        <v>20</v>
      </c>
      <c r="AI25" s="1"/>
      <c r="AJ25" s="1"/>
    </row>
    <row r="26" spans="1:36" ht="15" customHeight="1">
      <c r="A26" s="54" t="s">
        <v>38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v>4</v>
      </c>
      <c r="T26" s="13">
        <v>8</v>
      </c>
      <c r="U26" s="13">
        <v>5</v>
      </c>
      <c r="V26" s="13">
        <v>1</v>
      </c>
      <c r="W26" s="13"/>
      <c r="X26" s="13"/>
      <c r="Y26" s="13"/>
      <c r="Z26" s="13"/>
      <c r="AA26" s="13"/>
      <c r="AB26" s="13"/>
      <c r="AC26" s="13">
        <v>2</v>
      </c>
      <c r="AD26" s="10">
        <f t="shared" si="0"/>
        <v>159</v>
      </c>
      <c r="AE26" s="16"/>
      <c r="AF26" s="48">
        <f t="shared" si="1"/>
        <v>159</v>
      </c>
      <c r="AG26" s="1"/>
      <c r="AH26" s="14">
        <f t="shared" si="2"/>
        <v>20</v>
      </c>
      <c r="AI26" s="1"/>
      <c r="AJ26" s="1"/>
    </row>
    <row r="27" spans="1:36" ht="15" customHeight="1">
      <c r="A27" s="54" t="s">
        <v>129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v>1</v>
      </c>
      <c r="T27" s="13">
        <v>3</v>
      </c>
      <c r="U27" s="13">
        <v>2</v>
      </c>
      <c r="V27" s="13">
        <v>3</v>
      </c>
      <c r="W27" s="13">
        <v>2</v>
      </c>
      <c r="X27" s="13">
        <v>1</v>
      </c>
      <c r="Y27" s="13"/>
      <c r="Z27" s="13"/>
      <c r="AA27" s="13"/>
      <c r="AB27" s="13"/>
      <c r="AC27" s="13">
        <v>8</v>
      </c>
      <c r="AD27" s="10">
        <f t="shared" si="0"/>
        <v>91</v>
      </c>
      <c r="AE27" s="16"/>
      <c r="AF27" s="48">
        <f t="shared" si="1"/>
        <v>91</v>
      </c>
      <c r="AG27" s="1"/>
      <c r="AH27" s="14">
        <f t="shared" si="2"/>
        <v>20</v>
      </c>
      <c r="AI27" s="1"/>
      <c r="AJ27" s="1"/>
    </row>
    <row r="28" spans="1:36" ht="15" customHeight="1">
      <c r="A28" s="54" t="s">
        <v>137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v>2</v>
      </c>
      <c r="T28" s="13">
        <v>7</v>
      </c>
      <c r="U28" s="13">
        <v>6</v>
      </c>
      <c r="V28" s="13">
        <v>3</v>
      </c>
      <c r="W28" s="13">
        <v>2</v>
      </c>
      <c r="X28" s="13"/>
      <c r="Y28" s="13"/>
      <c r="Z28" s="13"/>
      <c r="AA28" s="13"/>
      <c r="AB28" s="13"/>
      <c r="AC28" s="13"/>
      <c r="AD28" s="10">
        <f t="shared" si="0"/>
        <v>164</v>
      </c>
      <c r="AE28" s="16"/>
      <c r="AF28" s="48">
        <f t="shared" si="1"/>
        <v>164</v>
      </c>
      <c r="AG28" s="1"/>
      <c r="AH28" s="14">
        <f t="shared" si="2"/>
        <v>20</v>
      </c>
      <c r="AI28" s="1"/>
      <c r="AJ28" s="1"/>
    </row>
    <row r="29" spans="1:36" ht="15" customHeight="1">
      <c r="A29" s="54" t="s">
        <v>94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1</v>
      </c>
      <c r="T29" s="13">
        <v>1</v>
      </c>
      <c r="U29" s="13">
        <v>2</v>
      </c>
      <c r="V29" s="13">
        <v>7</v>
      </c>
      <c r="W29" s="13">
        <v>3</v>
      </c>
      <c r="X29" s="13">
        <v>1</v>
      </c>
      <c r="Y29" s="13"/>
      <c r="Z29" s="13"/>
      <c r="AA29" s="13"/>
      <c r="AB29" s="13"/>
      <c r="AC29" s="13">
        <v>5</v>
      </c>
      <c r="AD29" s="10">
        <f t="shared" si="0"/>
        <v>107</v>
      </c>
      <c r="AE29" s="16"/>
      <c r="AF29" s="48">
        <f t="shared" si="1"/>
        <v>107</v>
      </c>
      <c r="AG29" s="1"/>
      <c r="AH29" s="14">
        <f t="shared" si="2"/>
        <v>20</v>
      </c>
      <c r="AI29" s="1"/>
      <c r="AJ29" s="1"/>
    </row>
    <row r="30" spans="1:36" ht="15" customHeight="1">
      <c r="A30" s="54" t="s">
        <v>96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v>2</v>
      </c>
      <c r="T30" s="13">
        <v>9</v>
      </c>
      <c r="U30" s="13">
        <v>7</v>
      </c>
      <c r="V30" s="13"/>
      <c r="W30" s="13"/>
      <c r="X30" s="13">
        <v>1</v>
      </c>
      <c r="Y30" s="13"/>
      <c r="Z30" s="13"/>
      <c r="AA30" s="13"/>
      <c r="AB30" s="13"/>
      <c r="AC30" s="13">
        <v>1</v>
      </c>
      <c r="AD30" s="10">
        <f t="shared" si="0"/>
        <v>162</v>
      </c>
      <c r="AE30" s="16"/>
      <c r="AF30" s="48">
        <f t="shared" si="1"/>
        <v>162</v>
      </c>
      <c r="AG30" s="1"/>
      <c r="AH30" s="14">
        <f t="shared" si="2"/>
        <v>20</v>
      </c>
      <c r="AI30" s="1"/>
      <c r="AJ30" s="1"/>
    </row>
    <row r="31" spans="1:36" ht="15" customHeight="1">
      <c r="A31" s="54" t="s">
        <v>131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>
        <v>1</v>
      </c>
      <c r="T31" s="13">
        <v>2</v>
      </c>
      <c r="U31" s="13">
        <v>7</v>
      </c>
      <c r="V31" s="13">
        <v>6</v>
      </c>
      <c r="W31" s="13">
        <v>3</v>
      </c>
      <c r="X31" s="13">
        <v>1</v>
      </c>
      <c r="Y31" s="13"/>
      <c r="Z31" s="13"/>
      <c r="AA31" s="13"/>
      <c r="AB31" s="13"/>
      <c r="AC31" s="13"/>
      <c r="AD31" s="10">
        <f t="shared" si="0"/>
        <v>149</v>
      </c>
      <c r="AE31" s="16"/>
      <c r="AF31" s="48">
        <f t="shared" si="1"/>
        <v>149</v>
      </c>
      <c r="AG31" s="1"/>
      <c r="AH31" s="14">
        <f t="shared" si="2"/>
        <v>20</v>
      </c>
      <c r="AI31" s="1"/>
      <c r="AJ31" s="1"/>
    </row>
    <row r="32" spans="1:36" ht="15" customHeight="1">
      <c r="A32" s="54" t="s">
        <v>132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v>2</v>
      </c>
      <c r="T32" s="13">
        <v>3</v>
      </c>
      <c r="U32" s="13">
        <v>3</v>
      </c>
      <c r="V32" s="13">
        <v>6</v>
      </c>
      <c r="W32" s="13"/>
      <c r="X32" s="13"/>
      <c r="Y32" s="13"/>
      <c r="Z32" s="13"/>
      <c r="AA32" s="13"/>
      <c r="AB32" s="13"/>
      <c r="AC32" s="13">
        <v>6</v>
      </c>
      <c r="AD32" s="10">
        <f t="shared" si="0"/>
        <v>113</v>
      </c>
      <c r="AE32" s="16"/>
      <c r="AF32" s="48">
        <f t="shared" si="1"/>
        <v>113</v>
      </c>
      <c r="AG32" s="1"/>
      <c r="AH32" s="14">
        <f t="shared" si="2"/>
        <v>20</v>
      </c>
      <c r="AI32" s="1"/>
      <c r="AJ32" s="1"/>
    </row>
    <row r="33" spans="1:36" ht="15" customHeight="1">
      <c r="A33" s="54" t="s">
        <v>40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v>3</v>
      </c>
      <c r="T33" s="13">
        <v>5</v>
      </c>
      <c r="U33" s="13">
        <v>6</v>
      </c>
      <c r="V33" s="13">
        <v>2</v>
      </c>
      <c r="W33" s="13">
        <v>2</v>
      </c>
      <c r="X33" s="13"/>
      <c r="Y33" s="13"/>
      <c r="Z33" s="13"/>
      <c r="AA33" s="13"/>
      <c r="AB33" s="13"/>
      <c r="AC33" s="13">
        <v>2</v>
      </c>
      <c r="AD33" s="10">
        <f t="shared" si="0"/>
        <v>149</v>
      </c>
      <c r="AE33" s="16"/>
      <c r="AF33" s="48">
        <f t="shared" si="1"/>
        <v>149</v>
      </c>
      <c r="AG33" s="1"/>
      <c r="AH33" s="14">
        <f t="shared" si="2"/>
        <v>20</v>
      </c>
      <c r="AI33" s="1"/>
      <c r="AJ33" s="1"/>
    </row>
    <row r="34" spans="1:36" ht="15" customHeight="1">
      <c r="A34" s="54" t="s">
        <v>108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v>5</v>
      </c>
      <c r="T34" s="13">
        <v>6</v>
      </c>
      <c r="U34" s="13">
        <v>3</v>
      </c>
      <c r="V34" s="13">
        <v>1</v>
      </c>
      <c r="W34" s="13">
        <v>4</v>
      </c>
      <c r="X34" s="13"/>
      <c r="Y34" s="13"/>
      <c r="Z34" s="13"/>
      <c r="AA34" s="13"/>
      <c r="AB34" s="13"/>
      <c r="AC34" s="13">
        <v>1</v>
      </c>
      <c r="AD34" s="10">
        <f t="shared" si="0"/>
        <v>159</v>
      </c>
      <c r="AE34" s="16"/>
      <c r="AF34" s="48">
        <f t="shared" si="1"/>
        <v>159</v>
      </c>
      <c r="AG34" s="1"/>
      <c r="AH34" s="14">
        <f t="shared" si="2"/>
        <v>20</v>
      </c>
      <c r="AI34" s="1"/>
      <c r="AJ34" s="1"/>
    </row>
    <row r="35" spans="1:36" ht="15" customHeight="1">
      <c r="A35" s="54" t="s">
        <v>109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v>4</v>
      </c>
      <c r="T35" s="13">
        <v>6</v>
      </c>
      <c r="U35" s="13">
        <v>3</v>
      </c>
      <c r="V35" s="13">
        <v>4</v>
      </c>
      <c r="W35" s="13">
        <v>3</v>
      </c>
      <c r="X35" s="13"/>
      <c r="Y35" s="13"/>
      <c r="Z35" s="13"/>
      <c r="AA35" s="13"/>
      <c r="AB35" s="13"/>
      <c r="AC35" s="13"/>
      <c r="AD35" s="10">
        <f t="shared" si="0"/>
        <v>164</v>
      </c>
      <c r="AE35" s="16"/>
      <c r="AF35" s="48">
        <f t="shared" si="1"/>
        <v>164</v>
      </c>
      <c r="AG35" s="1"/>
      <c r="AH35" s="14">
        <f t="shared" si="2"/>
        <v>20</v>
      </c>
      <c r="AI35" s="1"/>
      <c r="AJ35" s="1"/>
    </row>
    <row r="36" spans="1:36" ht="15" customHeight="1">
      <c r="A36" s="54" t="s">
        <v>107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>
        <v>4</v>
      </c>
      <c r="T36" s="13">
        <v>5</v>
      </c>
      <c r="U36" s="13">
        <v>4</v>
      </c>
      <c r="V36" s="13">
        <v>3</v>
      </c>
      <c r="W36" s="13">
        <v>4</v>
      </c>
      <c r="X36" s="13"/>
      <c r="Y36" s="13"/>
      <c r="Z36" s="13"/>
      <c r="AA36" s="13"/>
      <c r="AB36" s="13"/>
      <c r="AC36" s="13"/>
      <c r="AD36" s="10">
        <f t="shared" si="0"/>
        <v>162</v>
      </c>
      <c r="AE36" s="16"/>
      <c r="AF36" s="48">
        <f t="shared" si="1"/>
        <v>162</v>
      </c>
      <c r="AG36" s="1"/>
      <c r="AH36" s="14">
        <f t="shared" si="2"/>
        <v>20</v>
      </c>
      <c r="AI36" s="1"/>
      <c r="AJ36" s="1"/>
    </row>
    <row r="37" spans="1:36" ht="15" customHeight="1">
      <c r="A37" s="54" t="s">
        <v>44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>
        <v>1</v>
      </c>
      <c r="T37" s="13">
        <v>2</v>
      </c>
      <c r="U37" s="13"/>
      <c r="V37" s="13">
        <v>3</v>
      </c>
      <c r="W37" s="13">
        <v>6</v>
      </c>
      <c r="X37" s="13"/>
      <c r="Y37" s="13"/>
      <c r="Z37" s="13"/>
      <c r="AA37" s="13"/>
      <c r="AB37" s="13"/>
      <c r="AC37" s="13">
        <v>8</v>
      </c>
      <c r="AD37" s="10">
        <f t="shared" si="0"/>
        <v>85</v>
      </c>
      <c r="AE37" s="16"/>
      <c r="AF37" s="48">
        <f t="shared" si="1"/>
        <v>85</v>
      </c>
      <c r="AG37" s="1"/>
      <c r="AH37" s="14">
        <f t="shared" si="2"/>
        <v>20</v>
      </c>
      <c r="AI37" s="1"/>
      <c r="AJ37" s="1"/>
    </row>
    <row r="38" spans="1:36" ht="15" customHeight="1">
      <c r="A38" s="54" t="s">
        <v>46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>
        <v>4</v>
      </c>
      <c r="T38" s="13">
        <v>5</v>
      </c>
      <c r="U38" s="13">
        <v>6</v>
      </c>
      <c r="V38" s="13">
        <v>3</v>
      </c>
      <c r="W38" s="13"/>
      <c r="X38" s="13"/>
      <c r="Y38" s="13"/>
      <c r="Z38" s="13"/>
      <c r="AA38" s="13"/>
      <c r="AB38" s="13"/>
      <c r="AC38" s="13">
        <v>2</v>
      </c>
      <c r="AD38" s="10">
        <f t="shared" si="0"/>
        <v>154</v>
      </c>
      <c r="AE38" s="16"/>
      <c r="AF38" s="48">
        <f t="shared" si="1"/>
        <v>154</v>
      </c>
      <c r="AG38" s="1"/>
      <c r="AH38" s="14">
        <f t="shared" si="2"/>
        <v>20</v>
      </c>
      <c r="AI38" s="1"/>
      <c r="AJ38" s="1"/>
    </row>
    <row r="39" spans="1:36" ht="15" customHeight="1">
      <c r="A39" s="54" t="s">
        <v>101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3</v>
      </c>
      <c r="T39" s="13"/>
      <c r="U39" s="13"/>
      <c r="V39" s="13"/>
      <c r="W39" s="13"/>
      <c r="X39" s="13"/>
      <c r="Y39" s="13"/>
      <c r="Z39" s="13"/>
      <c r="AA39" s="13"/>
      <c r="AB39" s="13"/>
      <c r="AC39" s="13">
        <v>17</v>
      </c>
      <c r="AD39" s="10">
        <f t="shared" si="0"/>
        <v>30</v>
      </c>
      <c r="AE39" s="16"/>
      <c r="AF39" s="48">
        <f t="shared" si="1"/>
        <v>30</v>
      </c>
      <c r="AG39" s="1"/>
      <c r="AH39" s="14">
        <f t="shared" si="2"/>
        <v>20</v>
      </c>
      <c r="AI39" s="1"/>
      <c r="AJ39" s="1"/>
    </row>
    <row r="40" spans="1:36" ht="15" customHeight="1">
      <c r="A40" s="54" t="s">
        <v>103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v>1</v>
      </c>
      <c r="T40" s="13">
        <v>4</v>
      </c>
      <c r="U40" s="13">
        <v>5</v>
      </c>
      <c r="V40" s="13">
        <v>4</v>
      </c>
      <c r="W40" s="13">
        <v>1</v>
      </c>
      <c r="X40" s="13"/>
      <c r="Y40" s="13"/>
      <c r="Z40" s="13"/>
      <c r="AA40" s="13"/>
      <c r="AB40" s="13"/>
      <c r="AC40" s="13">
        <v>5</v>
      </c>
      <c r="AD40" s="10">
        <f t="shared" si="0"/>
        <v>120</v>
      </c>
      <c r="AE40" s="16"/>
      <c r="AF40" s="48">
        <f t="shared" si="1"/>
        <v>120</v>
      </c>
      <c r="AG40" s="1"/>
      <c r="AH40" s="14">
        <f t="shared" si="2"/>
        <v>20</v>
      </c>
      <c r="AI40" s="1"/>
      <c r="AJ40" s="1"/>
    </row>
    <row r="41" spans="1:36" ht="15" customHeight="1">
      <c r="A41" s="54" t="s">
        <v>113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>
        <v>2</v>
      </c>
      <c r="U41" s="13">
        <v>2</v>
      </c>
      <c r="V41" s="13">
        <v>4</v>
      </c>
      <c r="W41" s="13">
        <v>3</v>
      </c>
      <c r="X41" s="13">
        <v>2</v>
      </c>
      <c r="Y41" s="13"/>
      <c r="Z41" s="13"/>
      <c r="AA41" s="13"/>
      <c r="AB41" s="13"/>
      <c r="AC41" s="13">
        <v>7</v>
      </c>
      <c r="AD41" s="10">
        <f t="shared" si="0"/>
        <v>90</v>
      </c>
      <c r="AE41" s="16"/>
      <c r="AF41" s="48">
        <f t="shared" si="1"/>
        <v>90</v>
      </c>
      <c r="AG41" s="1"/>
      <c r="AH41" s="14">
        <f t="shared" si="2"/>
        <v>20</v>
      </c>
      <c r="AI41" s="1"/>
      <c r="AJ41" s="1"/>
    </row>
    <row r="42" spans="1:36" ht="15" customHeight="1">
      <c r="A42" s="54" t="s">
        <v>138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v>3</v>
      </c>
      <c r="T42" s="13">
        <v>4</v>
      </c>
      <c r="U42" s="13">
        <v>4</v>
      </c>
      <c r="V42" s="13">
        <v>2</v>
      </c>
      <c r="W42" s="13">
        <v>3</v>
      </c>
      <c r="X42" s="13">
        <v>1</v>
      </c>
      <c r="Y42" s="13"/>
      <c r="Z42" s="13"/>
      <c r="AA42" s="13"/>
      <c r="AB42" s="13"/>
      <c r="AC42" s="13">
        <v>3</v>
      </c>
      <c r="AD42" s="10">
        <f t="shared" si="0"/>
        <v>135</v>
      </c>
      <c r="AE42" s="16"/>
      <c r="AF42" s="48">
        <f t="shared" si="1"/>
        <v>135</v>
      </c>
      <c r="AG42" s="1"/>
      <c r="AH42" s="14">
        <f t="shared" si="2"/>
        <v>20</v>
      </c>
      <c r="AI42" s="1"/>
      <c r="AJ42" s="1"/>
    </row>
    <row r="43" spans="1:34" ht="15" customHeight="1">
      <c r="A43" s="5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0">
        <f t="shared" si="0"/>
        <v>0</v>
      </c>
      <c r="AE43" s="16"/>
      <c r="AF43" s="48">
        <f t="shared" si="1"/>
        <v>0</v>
      </c>
      <c r="AH43" s="14">
        <f t="shared" si="2"/>
        <v>0</v>
      </c>
    </row>
    <row r="44" spans="1:34" ht="15" customHeight="1">
      <c r="A44" s="5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0">
        <f t="shared" si="0"/>
        <v>0</v>
      </c>
      <c r="AE44" s="16"/>
      <c r="AF44" s="48">
        <f t="shared" si="1"/>
        <v>0</v>
      </c>
      <c r="AH44" s="14">
        <f t="shared" si="2"/>
        <v>0</v>
      </c>
    </row>
    <row r="45" spans="1:34" ht="15" customHeight="1">
      <c r="A45" s="5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0">
        <f t="shared" si="0"/>
        <v>0</v>
      </c>
      <c r="AE45" s="16"/>
      <c r="AF45" s="48">
        <f t="shared" si="1"/>
        <v>0</v>
      </c>
      <c r="AH45" s="14">
        <f t="shared" si="2"/>
        <v>0</v>
      </c>
    </row>
    <row r="46" spans="1:34" ht="15" customHeight="1">
      <c r="A46" s="5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0">
        <f t="shared" si="0"/>
        <v>0</v>
      </c>
      <c r="AE46" s="16"/>
      <c r="AF46" s="48">
        <f t="shared" si="1"/>
        <v>0</v>
      </c>
      <c r="AH46" s="14">
        <f t="shared" si="2"/>
        <v>0</v>
      </c>
    </row>
    <row r="47" spans="1:34" ht="15" customHeight="1">
      <c r="A47" s="5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0">
        <f t="shared" si="0"/>
        <v>0</v>
      </c>
      <c r="AE47" s="16"/>
      <c r="AF47" s="48">
        <f t="shared" si="1"/>
        <v>0</v>
      </c>
      <c r="AH47" s="14">
        <f t="shared" si="2"/>
        <v>0</v>
      </c>
    </row>
    <row r="48" spans="1:34" ht="15" customHeight="1">
      <c r="A48" s="5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0">
        <f t="shared" si="0"/>
        <v>0</v>
      </c>
      <c r="AE48" s="16"/>
      <c r="AF48" s="48">
        <f t="shared" si="1"/>
        <v>0</v>
      </c>
      <c r="AH48" s="14">
        <f t="shared" si="2"/>
        <v>0</v>
      </c>
    </row>
    <row r="49" spans="1:34" ht="15">
      <c r="A49" s="3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0">
        <f t="shared" si="0"/>
        <v>0</v>
      </c>
      <c r="AE49" s="16"/>
      <c r="AF49" s="48">
        <f t="shared" si="1"/>
        <v>0</v>
      </c>
      <c r="AH49" s="14">
        <f t="shared" si="2"/>
        <v>0</v>
      </c>
    </row>
    <row r="50" spans="1:34" ht="15">
      <c r="A50" s="3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0">
        <f t="shared" si="0"/>
        <v>0</v>
      </c>
      <c r="AE50" s="16"/>
      <c r="AF50" s="48">
        <f t="shared" si="1"/>
        <v>0</v>
      </c>
      <c r="AH50" s="14">
        <f t="shared" si="2"/>
        <v>0</v>
      </c>
    </row>
    <row r="51" spans="1:34" ht="15">
      <c r="A51" s="3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0">
        <f t="shared" si="0"/>
        <v>0</v>
      </c>
      <c r="AE51" s="16"/>
      <c r="AF51" s="48">
        <f t="shared" si="1"/>
        <v>0</v>
      </c>
      <c r="AH51" s="14">
        <f t="shared" si="2"/>
        <v>0</v>
      </c>
    </row>
    <row r="52" spans="1:34" ht="15">
      <c r="A52" s="3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0">
        <f t="shared" si="0"/>
        <v>0</v>
      </c>
      <c r="AE52" s="16"/>
      <c r="AF52" s="48">
        <f t="shared" si="1"/>
        <v>0</v>
      </c>
      <c r="AH52" s="14">
        <f t="shared" si="2"/>
        <v>0</v>
      </c>
    </row>
    <row r="53" spans="1:34" ht="15">
      <c r="A53" s="3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0">
        <f t="shared" si="0"/>
        <v>0</v>
      </c>
      <c r="AE53" s="16"/>
      <c r="AF53" s="48">
        <f t="shared" si="1"/>
        <v>0</v>
      </c>
      <c r="AH53" s="14">
        <f t="shared" si="2"/>
        <v>0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0"/>
        <v>0</v>
      </c>
      <c r="AE54" s="16"/>
      <c r="AF54" s="48">
        <f t="shared" si="1"/>
        <v>0</v>
      </c>
      <c r="AH54" s="14">
        <f t="shared" si="2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0"/>
        <v>0</v>
      </c>
      <c r="AE55" s="16"/>
      <c r="AF55" s="48">
        <f t="shared" si="1"/>
        <v>0</v>
      </c>
      <c r="AH55" s="14">
        <f t="shared" si="2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0"/>
        <v>0</v>
      </c>
      <c r="AE56" s="16"/>
      <c r="AF56" s="48">
        <f t="shared" si="1"/>
        <v>0</v>
      </c>
      <c r="AH56" s="14">
        <f t="shared" si="2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0"/>
        <v>0</v>
      </c>
      <c r="AE57" s="16"/>
      <c r="AF57" s="48">
        <f t="shared" si="1"/>
        <v>0</v>
      </c>
      <c r="AH57" s="14">
        <f t="shared" si="2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0"/>
        <v>0</v>
      </c>
      <c r="AE58" s="16"/>
      <c r="AF58" s="48">
        <f t="shared" si="1"/>
        <v>0</v>
      </c>
      <c r="AH58" s="14">
        <f t="shared" si="2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0"/>
        <v>0</v>
      </c>
      <c r="AE59" s="16"/>
      <c r="AF59" s="48">
        <f t="shared" si="1"/>
        <v>0</v>
      </c>
      <c r="AH59" s="14">
        <f t="shared" si="2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0"/>
        <v>0</v>
      </c>
      <c r="AE60" s="16"/>
      <c r="AF60" s="48">
        <f t="shared" si="1"/>
        <v>0</v>
      </c>
      <c r="AH60" s="14">
        <f t="shared" si="2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0"/>
        <v>0</v>
      </c>
      <c r="AE61" s="16"/>
      <c r="AF61" s="48">
        <f t="shared" si="1"/>
        <v>0</v>
      </c>
      <c r="AH61" s="14">
        <f t="shared" si="2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0"/>
        <v>0</v>
      </c>
      <c r="AE62" s="16"/>
      <c r="AF62" s="48">
        <f t="shared" si="1"/>
        <v>0</v>
      </c>
      <c r="AH62" s="14">
        <f t="shared" si="2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0"/>
        <v>0</v>
      </c>
      <c r="AE63" s="16"/>
      <c r="AF63" s="48">
        <f t="shared" si="1"/>
        <v>0</v>
      </c>
      <c r="AH63" s="14">
        <f t="shared" si="2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0"/>
        <v>0</v>
      </c>
      <c r="AE64" s="16"/>
      <c r="AF64" s="48">
        <f t="shared" si="1"/>
        <v>0</v>
      </c>
      <c r="AH64" s="14">
        <f t="shared" si="2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0"/>
        <v>0</v>
      </c>
      <c r="AE65" s="16"/>
      <c r="AF65" s="48">
        <f t="shared" si="1"/>
        <v>0</v>
      </c>
      <c r="AH65" s="14">
        <f t="shared" si="2"/>
        <v>0</v>
      </c>
    </row>
    <row r="66" spans="1:34" ht="15">
      <c r="A66" s="3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0">
        <f>B66*10+D66*AL$14+E66*AL$15+F66*AL$16+G66*10+H66*9+I66*8+J66*7+K66*6+L66*5+N66*AL$21+O66*AL$22+P66*AL$23+Q66*AL$24+S66*10+T66*9+U66*8+V66*7+W66*6+X66*5+Y66*4+Z66*3+AA66*2+AB66</f>
        <v>0</v>
      </c>
      <c r="AE66" s="16"/>
      <c r="AF66" s="48">
        <f>IF(AD66-AE66&lt;0,0,AD66-AE66)</f>
        <v>0</v>
      </c>
      <c r="AH66" s="14">
        <f>SUM(B66:AC66)</f>
        <v>0</v>
      </c>
    </row>
  </sheetData>
  <sheetProtection/>
  <mergeCells count="8">
    <mergeCell ref="AK19:AL19"/>
    <mergeCell ref="AK20:AL20"/>
    <mergeCell ref="B5:B6"/>
    <mergeCell ref="N5:R5"/>
    <mergeCell ref="S5:AC5"/>
    <mergeCell ref="D5:M5"/>
    <mergeCell ref="AK13:AL13"/>
    <mergeCell ref="AK12:AL12"/>
  </mergeCells>
  <printOptions/>
  <pageMargins left="0.5511811023622047" right="0.31496062992125984" top="0.03937007874015748" bottom="0.03937007874015748" header="0.15748031496062992" footer="0.15748031496062992"/>
  <pageSetup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38" sqref="T38"/>
    </sheetView>
  </sheetViews>
  <sheetFormatPr defaultColWidth="9.00390625" defaultRowHeight="12.75"/>
  <cols>
    <col min="1" max="1" width="21.125" style="0" customWidth="1"/>
    <col min="2" max="23" width="3.75390625" style="0" customWidth="1"/>
    <col min="24" max="24" width="8.75390625" style="0" hidden="1" customWidth="1"/>
    <col min="25" max="25" width="6.75390625" style="0" hidden="1" customWidth="1"/>
    <col min="26" max="26" width="11.75390625" style="0" customWidth="1"/>
    <col min="27" max="27" width="8.75390625" style="0" customWidth="1"/>
    <col min="28" max="28" width="11.75390625" style="0" customWidth="1"/>
    <col min="29" max="29" width="3.00390625" style="0" bestFit="1" customWidth="1"/>
  </cols>
  <sheetData>
    <row r="1" spans="1:30" ht="15" customHeight="1">
      <c r="A1" s="93" t="str">
        <f>Celková!C8</f>
        <v>Polohová mířená z pistole nebo revolveru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"/>
      <c r="AA1" s="1"/>
      <c r="AB1" s="4"/>
      <c r="AC1" s="1"/>
      <c r="AD1" s="1"/>
    </row>
    <row r="2" spans="1:30" ht="15" customHeight="1">
      <c r="A2" s="1" t="s">
        <v>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 customHeight="1">
      <c r="A3" s="1" t="s">
        <v>67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 customHeight="1">
      <c r="A4" s="1" t="s">
        <v>116</v>
      </c>
      <c r="B4" s="1"/>
      <c r="C4" s="1"/>
      <c r="D4" s="1"/>
      <c r="E4" s="1"/>
      <c r="F4" s="1"/>
      <c r="G4" s="1"/>
      <c r="H4" s="1"/>
      <c r="I4" s="1"/>
      <c r="J4" s="1"/>
      <c r="K4" s="1"/>
      <c r="L4" s="44"/>
      <c r="M4" s="44"/>
      <c r="N4" s="44"/>
      <c r="O4" s="44"/>
      <c r="P4" s="44"/>
      <c r="Q4" s="44"/>
      <c r="R4" s="44"/>
      <c r="S4" s="49"/>
      <c r="T4" s="49"/>
      <c r="U4" s="49"/>
      <c r="V4" s="49"/>
      <c r="W4" s="1"/>
      <c r="X4" s="1"/>
      <c r="Y4" s="1"/>
      <c r="Z4" s="1"/>
      <c r="AA4" s="1"/>
      <c r="AB4" s="1"/>
      <c r="AC4" s="1"/>
      <c r="AD4" s="1"/>
    </row>
    <row r="5" spans="1:30" ht="15" customHeight="1" thickBot="1">
      <c r="A5" s="1"/>
      <c r="B5" s="138" t="s">
        <v>139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54" t="s">
        <v>140</v>
      </c>
      <c r="N5" s="139"/>
      <c r="O5" s="139"/>
      <c r="P5" s="139"/>
      <c r="Q5" s="139"/>
      <c r="R5" s="139"/>
      <c r="S5" s="139"/>
      <c r="T5" s="139"/>
      <c r="U5" s="139"/>
      <c r="V5" s="139"/>
      <c r="W5" s="140"/>
      <c r="X5" s="1"/>
      <c r="Y5" s="1"/>
      <c r="Z5" s="1"/>
      <c r="AA5" s="1"/>
      <c r="AB5" s="2" t="s">
        <v>20</v>
      </c>
      <c r="AC5" s="1"/>
      <c r="AD5" s="1"/>
    </row>
    <row r="6" spans="1:30" ht="15" customHeight="1" thickBot="1">
      <c r="A6" s="43" t="s">
        <v>22</v>
      </c>
      <c r="B6" s="50">
        <v>10</v>
      </c>
      <c r="C6" s="50">
        <v>9</v>
      </c>
      <c r="D6" s="50">
        <v>8</v>
      </c>
      <c r="E6" s="50">
        <v>7</v>
      </c>
      <c r="F6" s="50">
        <v>6</v>
      </c>
      <c r="G6" s="50">
        <v>5</v>
      </c>
      <c r="H6" s="50">
        <v>4</v>
      </c>
      <c r="I6" s="50">
        <v>3</v>
      </c>
      <c r="J6" s="50">
        <v>2</v>
      </c>
      <c r="K6" s="50">
        <v>1</v>
      </c>
      <c r="L6" s="25">
        <v>0</v>
      </c>
      <c r="M6" s="95">
        <v>10</v>
      </c>
      <c r="N6" s="50">
        <v>9</v>
      </c>
      <c r="O6" s="50">
        <v>8</v>
      </c>
      <c r="P6" s="50">
        <v>7</v>
      </c>
      <c r="Q6" s="50">
        <v>6</v>
      </c>
      <c r="R6" s="50">
        <v>5</v>
      </c>
      <c r="S6" s="50">
        <v>4</v>
      </c>
      <c r="T6" s="50">
        <v>3</v>
      </c>
      <c r="U6" s="50">
        <v>2</v>
      </c>
      <c r="V6" s="20">
        <v>1</v>
      </c>
      <c r="W6" s="26">
        <v>0</v>
      </c>
      <c r="X6" s="18" t="s">
        <v>21</v>
      </c>
      <c r="Y6" s="20" t="s">
        <v>1</v>
      </c>
      <c r="Z6" s="22" t="s">
        <v>19</v>
      </c>
      <c r="AA6" s="1"/>
      <c r="AB6" s="14" t="s">
        <v>18</v>
      </c>
      <c r="AC6" s="55">
        <v>20</v>
      </c>
      <c r="AD6" s="1"/>
    </row>
    <row r="7" spans="1:30" ht="15" customHeight="1">
      <c r="A7" s="54" t="s">
        <v>27</v>
      </c>
      <c r="B7" s="24"/>
      <c r="C7" s="24"/>
      <c r="D7" s="24">
        <v>1</v>
      </c>
      <c r="E7" s="24">
        <v>2</v>
      </c>
      <c r="F7" s="24">
        <v>2</v>
      </c>
      <c r="G7" s="24">
        <v>2</v>
      </c>
      <c r="H7" s="24"/>
      <c r="I7" s="24"/>
      <c r="J7" s="24">
        <v>2</v>
      </c>
      <c r="K7" s="24">
        <v>1</v>
      </c>
      <c r="L7" s="24"/>
      <c r="M7" s="96"/>
      <c r="N7" s="24">
        <v>1</v>
      </c>
      <c r="O7" s="24"/>
      <c r="P7" s="24"/>
      <c r="Q7" s="24"/>
      <c r="R7" s="24"/>
      <c r="S7" s="24">
        <v>3</v>
      </c>
      <c r="T7" s="24"/>
      <c r="U7" s="24"/>
      <c r="V7" s="24">
        <v>5</v>
      </c>
      <c r="W7" s="19">
        <v>1</v>
      </c>
      <c r="X7" s="19">
        <f>B7*10+C7*9+D7*8+E7*7+F7*6+G7*5+H7*4+I7*3+J7*2+K7+M7*10+N7*9+O7*8+P7*7+Q7*6+R7*5+S7*4+T7*3+U7*2+V7</f>
        <v>75</v>
      </c>
      <c r="Y7" s="21"/>
      <c r="Z7" s="23">
        <f aca="true" t="shared" si="0" ref="Z7:Z38">IF(X7-Y7&lt;0,0,X7-Y7)</f>
        <v>75</v>
      </c>
      <c r="AA7" s="1"/>
      <c r="AB7" s="14">
        <f aca="true" t="shared" si="1" ref="AB7:AB38">SUM(B7:W7)</f>
        <v>20</v>
      </c>
      <c r="AC7" s="1"/>
      <c r="AD7" s="1"/>
    </row>
    <row r="8" spans="1:30" ht="15" customHeight="1">
      <c r="A8" s="54" t="s">
        <v>134</v>
      </c>
      <c r="B8" s="11">
        <v>1</v>
      </c>
      <c r="C8" s="11">
        <v>3</v>
      </c>
      <c r="D8" s="11">
        <v>4</v>
      </c>
      <c r="E8" s="11">
        <v>2</v>
      </c>
      <c r="F8" s="11"/>
      <c r="G8" s="11"/>
      <c r="H8" s="11"/>
      <c r="I8" s="11"/>
      <c r="J8" s="11"/>
      <c r="K8" s="11"/>
      <c r="L8" s="11"/>
      <c r="M8" s="97">
        <v>1</v>
      </c>
      <c r="N8" s="11"/>
      <c r="O8" s="11">
        <v>1</v>
      </c>
      <c r="P8" s="11">
        <v>3</v>
      </c>
      <c r="Q8" s="11">
        <v>2</v>
      </c>
      <c r="R8" s="11">
        <v>2</v>
      </c>
      <c r="S8" s="11"/>
      <c r="T8" s="11"/>
      <c r="U8" s="11">
        <v>1</v>
      </c>
      <c r="V8" s="11"/>
      <c r="W8" s="10"/>
      <c r="X8" s="10">
        <f aca="true" t="shared" si="2" ref="X8:X66">B8*10+C8*9+D8*8+E8*7+F8*6+G8*5+H8*4+I8*3+J8*2+K8+M8*10+N8*9+O8*8+P8*7+Q8*6+R8*5+S8*4+T8*3+U8*2+V8</f>
        <v>146</v>
      </c>
      <c r="Y8" s="15"/>
      <c r="Z8" s="48">
        <f t="shared" si="0"/>
        <v>146</v>
      </c>
      <c r="AA8" s="1"/>
      <c r="AB8" s="14">
        <f t="shared" si="1"/>
        <v>20</v>
      </c>
      <c r="AC8" s="1"/>
      <c r="AD8" s="1"/>
    </row>
    <row r="9" spans="1:30" ht="15" customHeight="1">
      <c r="A9" s="54" t="s">
        <v>74</v>
      </c>
      <c r="B9" s="11"/>
      <c r="C9" s="11">
        <v>1</v>
      </c>
      <c r="D9" s="11"/>
      <c r="E9" s="11">
        <v>1</v>
      </c>
      <c r="F9" s="11"/>
      <c r="G9" s="11">
        <v>1</v>
      </c>
      <c r="H9" s="11">
        <v>1</v>
      </c>
      <c r="I9" s="11">
        <v>2</v>
      </c>
      <c r="J9" s="11">
        <v>1</v>
      </c>
      <c r="K9" s="11">
        <v>2</v>
      </c>
      <c r="L9" s="11">
        <v>1</v>
      </c>
      <c r="M9" s="97"/>
      <c r="N9" s="11"/>
      <c r="O9" s="11">
        <v>1</v>
      </c>
      <c r="P9" s="11">
        <v>1</v>
      </c>
      <c r="Q9" s="11"/>
      <c r="R9" s="11"/>
      <c r="S9" s="11">
        <v>3</v>
      </c>
      <c r="T9" s="11">
        <v>2</v>
      </c>
      <c r="U9" s="11"/>
      <c r="V9" s="11"/>
      <c r="W9" s="10">
        <v>3</v>
      </c>
      <c r="X9" s="10">
        <f t="shared" si="2"/>
        <v>68</v>
      </c>
      <c r="Y9" s="15"/>
      <c r="Z9" s="48">
        <f t="shared" si="0"/>
        <v>68</v>
      </c>
      <c r="AA9" s="1"/>
      <c r="AB9" s="14">
        <f t="shared" si="1"/>
        <v>20</v>
      </c>
      <c r="AC9" s="1"/>
      <c r="AD9" s="1"/>
    </row>
    <row r="10" spans="1:30" ht="15" customHeight="1">
      <c r="A10" s="54" t="s">
        <v>106</v>
      </c>
      <c r="B10" s="13">
        <v>1</v>
      </c>
      <c r="C10" s="13">
        <v>1</v>
      </c>
      <c r="D10" s="13">
        <v>3</v>
      </c>
      <c r="E10" s="13">
        <v>3</v>
      </c>
      <c r="F10" s="13"/>
      <c r="G10" s="13">
        <v>2</v>
      </c>
      <c r="H10" s="13"/>
      <c r="I10" s="13"/>
      <c r="J10" s="13"/>
      <c r="K10" s="13"/>
      <c r="L10" s="13"/>
      <c r="M10" s="98"/>
      <c r="N10" s="13"/>
      <c r="O10" s="13">
        <v>2</v>
      </c>
      <c r="P10" s="13">
        <v>1</v>
      </c>
      <c r="Q10" s="13">
        <v>3</v>
      </c>
      <c r="R10" s="13">
        <v>1</v>
      </c>
      <c r="S10" s="13"/>
      <c r="T10" s="13">
        <v>1</v>
      </c>
      <c r="U10" s="13">
        <v>1</v>
      </c>
      <c r="V10" s="13"/>
      <c r="W10" s="12">
        <v>1</v>
      </c>
      <c r="X10" s="10">
        <f t="shared" si="2"/>
        <v>125</v>
      </c>
      <c r="Y10" s="16"/>
      <c r="Z10" s="48">
        <f t="shared" si="0"/>
        <v>125</v>
      </c>
      <c r="AA10" s="1"/>
      <c r="AB10" s="14">
        <f t="shared" si="1"/>
        <v>20</v>
      </c>
      <c r="AC10" s="1"/>
      <c r="AD10" s="1"/>
    </row>
    <row r="11" spans="1:30" ht="15" customHeight="1">
      <c r="A11" s="54" t="s">
        <v>30</v>
      </c>
      <c r="B11" s="13"/>
      <c r="C11" s="13"/>
      <c r="D11" s="13">
        <v>1</v>
      </c>
      <c r="E11" s="13">
        <v>2</v>
      </c>
      <c r="F11" s="13">
        <v>2</v>
      </c>
      <c r="G11" s="13">
        <v>2</v>
      </c>
      <c r="H11" s="13">
        <v>2</v>
      </c>
      <c r="I11" s="13">
        <v>1</v>
      </c>
      <c r="J11" s="13"/>
      <c r="K11" s="13"/>
      <c r="L11" s="13"/>
      <c r="M11" s="98"/>
      <c r="N11" s="13"/>
      <c r="O11" s="13"/>
      <c r="P11" s="13">
        <v>1</v>
      </c>
      <c r="Q11" s="13"/>
      <c r="R11" s="13">
        <v>2</v>
      </c>
      <c r="S11" s="13">
        <v>2</v>
      </c>
      <c r="T11" s="13">
        <v>1</v>
      </c>
      <c r="U11" s="13">
        <v>2</v>
      </c>
      <c r="V11" s="13"/>
      <c r="W11" s="12">
        <v>2</v>
      </c>
      <c r="X11" s="10">
        <f t="shared" si="2"/>
        <v>87</v>
      </c>
      <c r="Y11" s="16"/>
      <c r="Z11" s="48">
        <f t="shared" si="0"/>
        <v>87</v>
      </c>
      <c r="AA11" s="1"/>
      <c r="AB11" s="14">
        <f t="shared" si="1"/>
        <v>20</v>
      </c>
      <c r="AC11" s="1"/>
      <c r="AD11" s="1"/>
    </row>
    <row r="12" spans="1:32" ht="15" customHeight="1">
      <c r="A12" s="54" t="s">
        <v>76</v>
      </c>
      <c r="B12" s="13">
        <v>1</v>
      </c>
      <c r="C12" s="13">
        <v>1</v>
      </c>
      <c r="D12" s="13">
        <v>4</v>
      </c>
      <c r="E12" s="13">
        <v>2</v>
      </c>
      <c r="F12" s="13">
        <v>2</v>
      </c>
      <c r="G12" s="13"/>
      <c r="H12" s="13"/>
      <c r="I12" s="13"/>
      <c r="J12" s="13"/>
      <c r="K12" s="13"/>
      <c r="L12" s="13"/>
      <c r="M12" s="98"/>
      <c r="N12" s="13">
        <v>1</v>
      </c>
      <c r="O12" s="13">
        <v>2</v>
      </c>
      <c r="P12" s="13">
        <v>1</v>
      </c>
      <c r="Q12" s="13">
        <v>3</v>
      </c>
      <c r="R12" s="13"/>
      <c r="S12" s="13"/>
      <c r="T12" s="13">
        <v>1</v>
      </c>
      <c r="U12" s="13">
        <v>1</v>
      </c>
      <c r="V12" s="13"/>
      <c r="W12" s="12">
        <v>1</v>
      </c>
      <c r="X12" s="10">
        <f t="shared" si="2"/>
        <v>132</v>
      </c>
      <c r="Y12" s="16"/>
      <c r="Z12" s="48">
        <f t="shared" si="0"/>
        <v>132</v>
      </c>
      <c r="AA12" s="1"/>
      <c r="AB12" s="14">
        <f t="shared" si="1"/>
        <v>20</v>
      </c>
      <c r="AC12" s="1"/>
      <c r="AD12" s="1"/>
      <c r="AE12" s="145" t="s">
        <v>54</v>
      </c>
      <c r="AF12" s="145"/>
    </row>
    <row r="13" spans="1:32" ht="15" customHeight="1">
      <c r="A13" s="54" t="s">
        <v>79</v>
      </c>
      <c r="B13" s="13">
        <v>2</v>
      </c>
      <c r="C13" s="13">
        <v>5</v>
      </c>
      <c r="D13" s="13">
        <v>2</v>
      </c>
      <c r="E13" s="13">
        <v>1</v>
      </c>
      <c r="F13" s="13"/>
      <c r="G13" s="13"/>
      <c r="H13" s="13"/>
      <c r="I13" s="13"/>
      <c r="J13" s="13"/>
      <c r="K13" s="13"/>
      <c r="L13" s="13"/>
      <c r="M13" s="98"/>
      <c r="N13" s="13">
        <v>2</v>
      </c>
      <c r="O13" s="13">
        <v>3</v>
      </c>
      <c r="P13" s="13">
        <v>1</v>
      </c>
      <c r="Q13" s="13">
        <v>2</v>
      </c>
      <c r="R13" s="13">
        <v>1</v>
      </c>
      <c r="S13" s="13">
        <v>1</v>
      </c>
      <c r="T13" s="13"/>
      <c r="U13" s="13"/>
      <c r="V13" s="13"/>
      <c r="W13" s="12"/>
      <c r="X13" s="10">
        <f t="shared" si="2"/>
        <v>158</v>
      </c>
      <c r="Y13" s="16"/>
      <c r="Z13" s="48">
        <f t="shared" si="0"/>
        <v>158</v>
      </c>
      <c r="AA13" s="1"/>
      <c r="AB13" s="14">
        <f t="shared" si="1"/>
        <v>20</v>
      </c>
      <c r="AC13" s="1"/>
      <c r="AD13" s="1"/>
      <c r="AE13" s="142" t="s">
        <v>63</v>
      </c>
      <c r="AF13" s="142"/>
    </row>
    <row r="14" spans="1:32" ht="15" customHeight="1">
      <c r="A14" s="54" t="s">
        <v>80</v>
      </c>
      <c r="B14" s="11"/>
      <c r="C14" s="11">
        <v>2</v>
      </c>
      <c r="D14" s="11">
        <v>1</v>
      </c>
      <c r="E14" s="11"/>
      <c r="F14" s="11">
        <v>2</v>
      </c>
      <c r="G14" s="11">
        <v>2</v>
      </c>
      <c r="H14" s="11">
        <v>2</v>
      </c>
      <c r="I14" s="11"/>
      <c r="J14" s="11">
        <v>1</v>
      </c>
      <c r="K14" s="11"/>
      <c r="L14" s="11"/>
      <c r="M14" s="97"/>
      <c r="N14" s="11">
        <v>1</v>
      </c>
      <c r="O14" s="11">
        <v>2</v>
      </c>
      <c r="P14" s="11"/>
      <c r="Q14" s="11">
        <v>1</v>
      </c>
      <c r="R14" s="11">
        <v>2</v>
      </c>
      <c r="S14" s="11">
        <v>2</v>
      </c>
      <c r="T14" s="11"/>
      <c r="U14" s="11">
        <v>1</v>
      </c>
      <c r="V14" s="11"/>
      <c r="W14" s="10">
        <v>1</v>
      </c>
      <c r="X14" s="10">
        <f t="shared" si="2"/>
        <v>109</v>
      </c>
      <c r="Y14" s="15"/>
      <c r="Z14" s="48">
        <f t="shared" si="0"/>
        <v>109</v>
      </c>
      <c r="AA14" s="1"/>
      <c r="AB14" s="14">
        <f t="shared" si="1"/>
        <v>20</v>
      </c>
      <c r="AC14" s="1"/>
      <c r="AD14" s="1"/>
      <c r="AE14" s="76" t="s">
        <v>55</v>
      </c>
      <c r="AF14" s="66">
        <v>12</v>
      </c>
    </row>
    <row r="15" spans="1:32" ht="15" customHeight="1">
      <c r="A15" s="54" t="s">
        <v>48</v>
      </c>
      <c r="B15" s="11">
        <v>2</v>
      </c>
      <c r="C15" s="11">
        <v>1</v>
      </c>
      <c r="D15" s="11">
        <v>1</v>
      </c>
      <c r="E15" s="11">
        <v>3</v>
      </c>
      <c r="F15" s="11">
        <v>2</v>
      </c>
      <c r="G15" s="11">
        <v>1</v>
      </c>
      <c r="H15" s="11"/>
      <c r="I15" s="11"/>
      <c r="J15" s="11"/>
      <c r="K15" s="11"/>
      <c r="L15" s="11"/>
      <c r="M15" s="97"/>
      <c r="N15" s="11"/>
      <c r="O15" s="11"/>
      <c r="P15" s="11">
        <v>1</v>
      </c>
      <c r="Q15" s="11">
        <v>2</v>
      </c>
      <c r="R15" s="11">
        <v>1</v>
      </c>
      <c r="S15" s="11">
        <v>4</v>
      </c>
      <c r="T15" s="11">
        <v>1</v>
      </c>
      <c r="U15" s="11"/>
      <c r="V15" s="11">
        <v>1</v>
      </c>
      <c r="W15" s="10"/>
      <c r="X15" s="10">
        <f t="shared" si="2"/>
        <v>119</v>
      </c>
      <c r="Y15" s="15"/>
      <c r="Z15" s="48">
        <f t="shared" si="0"/>
        <v>119</v>
      </c>
      <c r="AA15" s="1"/>
      <c r="AB15" s="14">
        <f t="shared" si="1"/>
        <v>20</v>
      </c>
      <c r="AC15" s="1"/>
      <c r="AD15" s="1"/>
      <c r="AE15" s="76" t="s">
        <v>56</v>
      </c>
      <c r="AF15" s="66">
        <v>10</v>
      </c>
    </row>
    <row r="16" spans="1:32" ht="15" customHeight="1">
      <c r="A16" s="54" t="s">
        <v>82</v>
      </c>
      <c r="B16" s="11">
        <v>1</v>
      </c>
      <c r="C16" s="11">
        <v>2</v>
      </c>
      <c r="D16" s="11">
        <v>3</v>
      </c>
      <c r="E16" s="11">
        <v>2</v>
      </c>
      <c r="F16" s="11">
        <v>2</v>
      </c>
      <c r="G16" s="11"/>
      <c r="H16" s="11"/>
      <c r="I16" s="11"/>
      <c r="J16" s="11"/>
      <c r="K16" s="11"/>
      <c r="L16" s="11"/>
      <c r="M16" s="97">
        <v>1</v>
      </c>
      <c r="N16" s="11">
        <v>2</v>
      </c>
      <c r="O16" s="11">
        <v>3</v>
      </c>
      <c r="P16" s="11"/>
      <c r="Q16" s="11">
        <v>1</v>
      </c>
      <c r="R16" s="11">
        <v>1</v>
      </c>
      <c r="S16" s="11"/>
      <c r="T16" s="11"/>
      <c r="U16" s="11">
        <v>1</v>
      </c>
      <c r="V16" s="11"/>
      <c r="W16" s="10">
        <v>1</v>
      </c>
      <c r="X16" s="10">
        <f t="shared" si="2"/>
        <v>143</v>
      </c>
      <c r="Y16" s="15"/>
      <c r="Z16" s="48">
        <f t="shared" si="0"/>
        <v>143</v>
      </c>
      <c r="AA16" s="1"/>
      <c r="AB16" s="14">
        <f t="shared" si="1"/>
        <v>20</v>
      </c>
      <c r="AC16" s="1"/>
      <c r="AD16" s="1"/>
      <c r="AE16" s="76" t="s">
        <v>57</v>
      </c>
      <c r="AF16" s="66">
        <v>8</v>
      </c>
    </row>
    <row r="17" spans="1:30" ht="15" customHeight="1">
      <c r="A17" s="54" t="s">
        <v>122</v>
      </c>
      <c r="B17" s="11">
        <v>1</v>
      </c>
      <c r="C17" s="11">
        <v>1</v>
      </c>
      <c r="D17" s="11"/>
      <c r="E17" s="11"/>
      <c r="F17" s="11">
        <v>2</v>
      </c>
      <c r="G17" s="11">
        <v>2</v>
      </c>
      <c r="H17" s="11">
        <v>2</v>
      </c>
      <c r="I17" s="11">
        <v>1</v>
      </c>
      <c r="J17" s="11">
        <v>1</v>
      </c>
      <c r="K17" s="11"/>
      <c r="L17" s="11"/>
      <c r="M17" s="97"/>
      <c r="N17" s="11"/>
      <c r="O17" s="11"/>
      <c r="P17" s="11"/>
      <c r="Q17" s="11">
        <v>1</v>
      </c>
      <c r="R17" s="11">
        <v>2</v>
      </c>
      <c r="S17" s="11">
        <v>1</v>
      </c>
      <c r="T17" s="11">
        <v>1</v>
      </c>
      <c r="U17" s="11"/>
      <c r="V17" s="11">
        <v>1</v>
      </c>
      <c r="W17" s="10">
        <v>4</v>
      </c>
      <c r="X17" s="10">
        <f t="shared" si="2"/>
        <v>78</v>
      </c>
      <c r="Y17" s="15"/>
      <c r="Z17" s="48">
        <f t="shared" si="0"/>
        <v>78</v>
      </c>
      <c r="AA17" s="1"/>
      <c r="AB17" s="14">
        <f t="shared" si="1"/>
        <v>20</v>
      </c>
      <c r="AC17" s="1"/>
      <c r="AD17" s="1"/>
    </row>
    <row r="18" spans="1:30" ht="15" customHeight="1">
      <c r="A18" s="54" t="s">
        <v>85</v>
      </c>
      <c r="B18" s="11"/>
      <c r="C18" s="11"/>
      <c r="D18" s="11"/>
      <c r="E18" s="11">
        <v>1</v>
      </c>
      <c r="F18" s="11">
        <v>1</v>
      </c>
      <c r="G18" s="11"/>
      <c r="H18" s="11">
        <v>4</v>
      </c>
      <c r="I18" s="11"/>
      <c r="J18" s="11">
        <v>1</v>
      </c>
      <c r="K18" s="11">
        <v>3</v>
      </c>
      <c r="L18" s="11"/>
      <c r="M18" s="97"/>
      <c r="N18" s="11"/>
      <c r="O18" s="11">
        <v>1</v>
      </c>
      <c r="P18" s="11">
        <v>2</v>
      </c>
      <c r="Q18" s="11"/>
      <c r="R18" s="11"/>
      <c r="S18" s="11"/>
      <c r="T18" s="11">
        <v>2</v>
      </c>
      <c r="U18" s="11"/>
      <c r="V18" s="11"/>
      <c r="W18" s="10">
        <v>5</v>
      </c>
      <c r="X18" s="10">
        <f t="shared" si="2"/>
        <v>62</v>
      </c>
      <c r="Y18" s="15"/>
      <c r="Z18" s="48">
        <f t="shared" si="0"/>
        <v>62</v>
      </c>
      <c r="AA18" s="1"/>
      <c r="AB18" s="14">
        <f t="shared" si="1"/>
        <v>20</v>
      </c>
      <c r="AC18" s="1"/>
      <c r="AD18" s="1"/>
    </row>
    <row r="19" spans="1:32" ht="15" customHeight="1">
      <c r="A19" s="54" t="s">
        <v>135</v>
      </c>
      <c r="B19" s="13">
        <v>1</v>
      </c>
      <c r="C19" s="13">
        <v>1</v>
      </c>
      <c r="D19" s="13">
        <v>5</v>
      </c>
      <c r="E19" s="13">
        <v>1</v>
      </c>
      <c r="F19" s="13">
        <v>1</v>
      </c>
      <c r="G19" s="13">
        <v>1</v>
      </c>
      <c r="H19" s="13"/>
      <c r="I19" s="13"/>
      <c r="J19" s="13"/>
      <c r="K19" s="13"/>
      <c r="L19" s="13"/>
      <c r="M19" s="98"/>
      <c r="N19" s="13"/>
      <c r="O19" s="13"/>
      <c r="P19" s="13">
        <v>2</v>
      </c>
      <c r="Q19" s="13">
        <v>1</v>
      </c>
      <c r="R19" s="13"/>
      <c r="S19" s="13"/>
      <c r="T19" s="13">
        <v>1</v>
      </c>
      <c r="U19" s="13">
        <v>1</v>
      </c>
      <c r="V19" s="13">
        <v>2</v>
      </c>
      <c r="W19" s="12">
        <v>3</v>
      </c>
      <c r="X19" s="10">
        <f t="shared" si="2"/>
        <v>104</v>
      </c>
      <c r="Y19" s="16"/>
      <c r="Z19" s="48">
        <f t="shared" si="0"/>
        <v>104</v>
      </c>
      <c r="AA19" s="1"/>
      <c r="AB19" s="14">
        <f t="shared" si="1"/>
        <v>20</v>
      </c>
      <c r="AC19" s="1"/>
      <c r="AD19" s="1"/>
      <c r="AE19" s="145" t="s">
        <v>51</v>
      </c>
      <c r="AF19" s="145"/>
    </row>
    <row r="20" spans="1:32" ht="15" customHeight="1">
      <c r="A20" s="54" t="s">
        <v>87</v>
      </c>
      <c r="B20" s="13"/>
      <c r="C20" s="13"/>
      <c r="D20" s="13">
        <v>5</v>
      </c>
      <c r="E20" s="13">
        <v>3</v>
      </c>
      <c r="F20" s="13">
        <v>1</v>
      </c>
      <c r="G20" s="13">
        <v>1</v>
      </c>
      <c r="H20" s="13"/>
      <c r="I20" s="13"/>
      <c r="J20" s="13"/>
      <c r="K20" s="13"/>
      <c r="L20" s="13"/>
      <c r="M20" s="98"/>
      <c r="N20" s="13"/>
      <c r="O20" s="13"/>
      <c r="P20" s="13">
        <v>2</v>
      </c>
      <c r="Q20" s="13">
        <v>3</v>
      </c>
      <c r="R20" s="13">
        <v>1</v>
      </c>
      <c r="S20" s="13">
        <v>1</v>
      </c>
      <c r="T20" s="13"/>
      <c r="U20" s="13">
        <v>2</v>
      </c>
      <c r="V20" s="13"/>
      <c r="W20" s="12">
        <v>1</v>
      </c>
      <c r="X20" s="10">
        <f t="shared" si="2"/>
        <v>117</v>
      </c>
      <c r="Y20" s="16"/>
      <c r="Z20" s="48">
        <f t="shared" si="0"/>
        <v>117</v>
      </c>
      <c r="AA20" s="1"/>
      <c r="AB20" s="14">
        <f t="shared" si="1"/>
        <v>20</v>
      </c>
      <c r="AC20" s="1"/>
      <c r="AD20" s="1"/>
      <c r="AE20" s="142" t="s">
        <v>63</v>
      </c>
      <c r="AF20" s="142"/>
    </row>
    <row r="21" spans="1:32" ht="15" customHeight="1">
      <c r="A21" s="54" t="s">
        <v>136</v>
      </c>
      <c r="B21" s="13">
        <v>1</v>
      </c>
      <c r="C21" s="13">
        <v>3</v>
      </c>
      <c r="D21" s="13">
        <v>1</v>
      </c>
      <c r="E21" s="13">
        <v>2</v>
      </c>
      <c r="F21" s="13">
        <v>2</v>
      </c>
      <c r="G21" s="13"/>
      <c r="H21" s="13"/>
      <c r="I21" s="13"/>
      <c r="J21" s="13"/>
      <c r="K21" s="13"/>
      <c r="L21" s="13">
        <v>1</v>
      </c>
      <c r="M21" s="98"/>
      <c r="N21" s="13">
        <v>1</v>
      </c>
      <c r="O21" s="13">
        <v>1</v>
      </c>
      <c r="P21" s="13">
        <v>2</v>
      </c>
      <c r="Q21" s="13">
        <v>2</v>
      </c>
      <c r="R21" s="13">
        <v>1</v>
      </c>
      <c r="S21" s="13">
        <v>2</v>
      </c>
      <c r="T21" s="13"/>
      <c r="U21" s="13"/>
      <c r="V21" s="13"/>
      <c r="W21" s="12">
        <v>1</v>
      </c>
      <c r="X21" s="10">
        <f t="shared" si="2"/>
        <v>127</v>
      </c>
      <c r="Y21" s="16"/>
      <c r="Z21" s="48">
        <f t="shared" si="0"/>
        <v>127</v>
      </c>
      <c r="AA21" s="1"/>
      <c r="AB21" s="14">
        <f t="shared" si="1"/>
        <v>20</v>
      </c>
      <c r="AC21" s="1"/>
      <c r="AD21" s="1"/>
      <c r="AE21" s="76" t="s">
        <v>55</v>
      </c>
      <c r="AF21" s="66">
        <v>11</v>
      </c>
    </row>
    <row r="22" spans="1:32" ht="15" customHeight="1">
      <c r="A22" s="54" t="s">
        <v>126</v>
      </c>
      <c r="B22" s="13"/>
      <c r="C22" s="13"/>
      <c r="D22" s="13"/>
      <c r="E22" s="13"/>
      <c r="F22" s="13">
        <v>2</v>
      </c>
      <c r="G22" s="13">
        <v>2</v>
      </c>
      <c r="H22" s="13">
        <v>2</v>
      </c>
      <c r="I22" s="13">
        <v>1</v>
      </c>
      <c r="J22" s="13"/>
      <c r="K22" s="13">
        <v>1</v>
      </c>
      <c r="L22" s="13">
        <v>2</v>
      </c>
      <c r="M22" s="98"/>
      <c r="N22" s="13"/>
      <c r="O22" s="13">
        <v>3</v>
      </c>
      <c r="P22" s="13">
        <v>1</v>
      </c>
      <c r="Q22" s="13">
        <v>1</v>
      </c>
      <c r="R22" s="13">
        <v>1</v>
      </c>
      <c r="S22" s="13">
        <v>2</v>
      </c>
      <c r="T22" s="13">
        <v>2</v>
      </c>
      <c r="U22" s="13"/>
      <c r="V22" s="13"/>
      <c r="W22" s="12"/>
      <c r="X22" s="10">
        <f t="shared" si="2"/>
        <v>90</v>
      </c>
      <c r="Y22" s="16"/>
      <c r="Z22" s="48">
        <f t="shared" si="0"/>
        <v>90</v>
      </c>
      <c r="AA22" s="1"/>
      <c r="AB22" s="14">
        <f t="shared" si="1"/>
        <v>20</v>
      </c>
      <c r="AC22" s="1"/>
      <c r="AD22" s="1"/>
      <c r="AE22" s="76" t="s">
        <v>56</v>
      </c>
      <c r="AF22" s="66">
        <v>10</v>
      </c>
    </row>
    <row r="23" spans="1:32" ht="15" customHeight="1">
      <c r="A23" s="54" t="s">
        <v>35</v>
      </c>
      <c r="B23" s="13"/>
      <c r="C23" s="13"/>
      <c r="D23" s="13">
        <v>2</v>
      </c>
      <c r="E23" s="13">
        <v>3</v>
      </c>
      <c r="F23" s="13">
        <v>1</v>
      </c>
      <c r="G23" s="13">
        <v>1</v>
      </c>
      <c r="H23" s="13"/>
      <c r="I23" s="13"/>
      <c r="J23" s="13"/>
      <c r="K23" s="13"/>
      <c r="L23" s="13">
        <v>3</v>
      </c>
      <c r="M23" s="98"/>
      <c r="N23" s="13">
        <v>2</v>
      </c>
      <c r="O23" s="13"/>
      <c r="P23" s="13">
        <v>1</v>
      </c>
      <c r="Q23" s="13"/>
      <c r="R23" s="13">
        <v>1</v>
      </c>
      <c r="S23" s="13"/>
      <c r="T23" s="13">
        <v>2</v>
      </c>
      <c r="U23" s="13">
        <v>1</v>
      </c>
      <c r="V23" s="13"/>
      <c r="W23" s="12">
        <v>3</v>
      </c>
      <c r="X23" s="10">
        <f t="shared" si="2"/>
        <v>86</v>
      </c>
      <c r="Y23" s="16"/>
      <c r="Z23" s="48">
        <f t="shared" si="0"/>
        <v>86</v>
      </c>
      <c r="AA23" s="1"/>
      <c r="AB23" s="14">
        <f t="shared" si="1"/>
        <v>20</v>
      </c>
      <c r="AC23" s="1"/>
      <c r="AD23" s="1"/>
      <c r="AE23" s="76" t="s">
        <v>57</v>
      </c>
      <c r="AF23" s="66">
        <v>9</v>
      </c>
    </row>
    <row r="24" spans="1:32" ht="15" customHeight="1">
      <c r="A24" s="54" t="s">
        <v>91</v>
      </c>
      <c r="B24" s="13"/>
      <c r="C24" s="13">
        <v>2</v>
      </c>
      <c r="D24" s="13">
        <v>3</v>
      </c>
      <c r="E24" s="13"/>
      <c r="F24" s="13">
        <v>3</v>
      </c>
      <c r="G24" s="13">
        <v>2</v>
      </c>
      <c r="H24" s="13"/>
      <c r="I24" s="13"/>
      <c r="J24" s="13"/>
      <c r="K24" s="13"/>
      <c r="L24" s="13"/>
      <c r="M24" s="98"/>
      <c r="N24" s="13"/>
      <c r="O24" s="13">
        <v>1</v>
      </c>
      <c r="P24" s="13">
        <v>3</v>
      </c>
      <c r="Q24" s="13">
        <v>4</v>
      </c>
      <c r="R24" s="13">
        <v>1</v>
      </c>
      <c r="S24" s="13"/>
      <c r="T24" s="13">
        <v>1</v>
      </c>
      <c r="U24" s="13"/>
      <c r="V24" s="13"/>
      <c r="W24" s="12"/>
      <c r="X24" s="10">
        <f t="shared" si="2"/>
        <v>131</v>
      </c>
      <c r="Y24" s="16"/>
      <c r="Z24" s="48">
        <f t="shared" si="0"/>
        <v>131</v>
      </c>
      <c r="AA24" s="1"/>
      <c r="AB24" s="14">
        <f t="shared" si="1"/>
        <v>20</v>
      </c>
      <c r="AC24" s="1"/>
      <c r="AD24" s="1"/>
      <c r="AE24" s="76" t="s">
        <v>58</v>
      </c>
      <c r="AF24" s="66">
        <v>8</v>
      </c>
    </row>
    <row r="25" spans="1:30" ht="15" customHeight="1">
      <c r="A25" s="54" t="s">
        <v>127</v>
      </c>
      <c r="B25" s="13"/>
      <c r="C25" s="13"/>
      <c r="D25" s="13">
        <v>1</v>
      </c>
      <c r="E25" s="13">
        <v>2</v>
      </c>
      <c r="F25" s="13">
        <v>5</v>
      </c>
      <c r="G25" s="13">
        <v>2</v>
      </c>
      <c r="H25" s="13"/>
      <c r="I25" s="13"/>
      <c r="J25" s="13"/>
      <c r="K25" s="13"/>
      <c r="L25" s="13"/>
      <c r="M25" s="98"/>
      <c r="N25" s="13"/>
      <c r="O25" s="13"/>
      <c r="P25" s="13"/>
      <c r="Q25" s="13"/>
      <c r="R25" s="13"/>
      <c r="S25" s="13"/>
      <c r="T25" s="13">
        <v>1</v>
      </c>
      <c r="U25" s="13"/>
      <c r="V25" s="13"/>
      <c r="W25" s="12">
        <v>9</v>
      </c>
      <c r="X25" s="10">
        <f t="shared" si="2"/>
        <v>65</v>
      </c>
      <c r="Y25" s="16"/>
      <c r="Z25" s="48">
        <f t="shared" si="0"/>
        <v>65</v>
      </c>
      <c r="AA25" s="1"/>
      <c r="AB25" s="14">
        <f t="shared" si="1"/>
        <v>20</v>
      </c>
      <c r="AC25" s="1"/>
      <c r="AD25" s="1"/>
    </row>
    <row r="26" spans="1:30" ht="15" customHeight="1">
      <c r="A26" s="54" t="s">
        <v>38</v>
      </c>
      <c r="B26" s="13">
        <v>1</v>
      </c>
      <c r="C26" s="13">
        <v>5</v>
      </c>
      <c r="D26" s="13">
        <v>2</v>
      </c>
      <c r="E26" s="13">
        <v>2</v>
      </c>
      <c r="F26" s="13"/>
      <c r="G26" s="13"/>
      <c r="H26" s="13"/>
      <c r="I26" s="13"/>
      <c r="J26" s="13"/>
      <c r="K26" s="13"/>
      <c r="L26" s="13"/>
      <c r="M26" s="98">
        <v>1</v>
      </c>
      <c r="N26" s="13">
        <v>3</v>
      </c>
      <c r="O26" s="13"/>
      <c r="P26" s="13">
        <v>1</v>
      </c>
      <c r="Q26" s="13">
        <v>2</v>
      </c>
      <c r="R26" s="13">
        <v>1</v>
      </c>
      <c r="S26" s="13">
        <v>2</v>
      </c>
      <c r="T26" s="13"/>
      <c r="U26" s="13"/>
      <c r="V26" s="13"/>
      <c r="W26" s="12"/>
      <c r="X26" s="10">
        <f t="shared" si="2"/>
        <v>154</v>
      </c>
      <c r="Y26" s="16"/>
      <c r="Z26" s="48">
        <f t="shared" si="0"/>
        <v>154</v>
      </c>
      <c r="AA26" s="1"/>
      <c r="AB26" s="14">
        <f t="shared" si="1"/>
        <v>20</v>
      </c>
      <c r="AC26" s="1"/>
      <c r="AD26" s="1"/>
    </row>
    <row r="27" spans="1:30" ht="15" customHeight="1">
      <c r="A27" s="54" t="s">
        <v>129</v>
      </c>
      <c r="B27" s="13"/>
      <c r="C27" s="13"/>
      <c r="D27" s="13">
        <v>1</v>
      </c>
      <c r="E27" s="13">
        <v>2</v>
      </c>
      <c r="F27" s="13">
        <v>2</v>
      </c>
      <c r="G27" s="13">
        <v>1</v>
      </c>
      <c r="H27" s="13">
        <v>1</v>
      </c>
      <c r="I27" s="13">
        <v>1</v>
      </c>
      <c r="J27" s="13"/>
      <c r="K27" s="13">
        <v>1</v>
      </c>
      <c r="L27" s="13">
        <v>1</v>
      </c>
      <c r="M27" s="98"/>
      <c r="N27" s="13"/>
      <c r="O27" s="13">
        <v>2</v>
      </c>
      <c r="P27" s="13"/>
      <c r="Q27" s="13">
        <v>1</v>
      </c>
      <c r="R27" s="13"/>
      <c r="S27" s="13"/>
      <c r="T27" s="13"/>
      <c r="U27" s="13"/>
      <c r="V27" s="13"/>
      <c r="W27" s="12">
        <v>7</v>
      </c>
      <c r="X27" s="10">
        <f t="shared" si="2"/>
        <v>69</v>
      </c>
      <c r="Y27" s="16"/>
      <c r="Z27" s="48">
        <f t="shared" si="0"/>
        <v>69</v>
      </c>
      <c r="AA27" s="1"/>
      <c r="AB27" s="14">
        <f t="shared" si="1"/>
        <v>20</v>
      </c>
      <c r="AC27" s="1"/>
      <c r="AD27" s="1"/>
    </row>
    <row r="28" spans="1:30" ht="15" customHeight="1">
      <c r="A28" s="54" t="s">
        <v>137</v>
      </c>
      <c r="B28" s="13"/>
      <c r="C28" s="13">
        <v>1</v>
      </c>
      <c r="D28" s="13">
        <v>1</v>
      </c>
      <c r="E28" s="13">
        <v>2</v>
      </c>
      <c r="F28" s="13">
        <v>4</v>
      </c>
      <c r="G28" s="13"/>
      <c r="H28" s="13">
        <v>2</v>
      </c>
      <c r="I28" s="13"/>
      <c r="J28" s="13"/>
      <c r="K28" s="13"/>
      <c r="L28" s="13"/>
      <c r="M28" s="98"/>
      <c r="N28" s="13">
        <v>4</v>
      </c>
      <c r="O28" s="13">
        <v>2</v>
      </c>
      <c r="P28" s="13">
        <v>1</v>
      </c>
      <c r="Q28" s="13">
        <v>2</v>
      </c>
      <c r="R28" s="13">
        <v>1</v>
      </c>
      <c r="S28" s="13"/>
      <c r="T28" s="13"/>
      <c r="U28" s="13"/>
      <c r="V28" s="13"/>
      <c r="W28" s="12"/>
      <c r="X28" s="10">
        <f t="shared" si="2"/>
        <v>139</v>
      </c>
      <c r="Y28" s="16"/>
      <c r="Z28" s="48">
        <f t="shared" si="0"/>
        <v>139</v>
      </c>
      <c r="AA28" s="1"/>
      <c r="AB28" s="14">
        <f t="shared" si="1"/>
        <v>20</v>
      </c>
      <c r="AC28" s="1"/>
      <c r="AD28" s="1"/>
    </row>
    <row r="29" spans="1:30" ht="15" customHeight="1">
      <c r="A29" s="54" t="s">
        <v>94</v>
      </c>
      <c r="B29" s="13"/>
      <c r="C29" s="13">
        <v>2</v>
      </c>
      <c r="D29" s="13">
        <v>5</v>
      </c>
      <c r="E29" s="13">
        <v>1</v>
      </c>
      <c r="F29" s="13">
        <v>1</v>
      </c>
      <c r="G29" s="13">
        <v>1</v>
      </c>
      <c r="H29" s="13"/>
      <c r="I29" s="13"/>
      <c r="J29" s="13"/>
      <c r="K29" s="13"/>
      <c r="L29" s="13"/>
      <c r="M29" s="98">
        <v>1</v>
      </c>
      <c r="N29" s="13"/>
      <c r="O29" s="13">
        <v>2</v>
      </c>
      <c r="P29" s="13"/>
      <c r="Q29" s="13">
        <v>1</v>
      </c>
      <c r="R29" s="13">
        <v>1</v>
      </c>
      <c r="S29" s="13"/>
      <c r="T29" s="13"/>
      <c r="U29" s="13">
        <v>4</v>
      </c>
      <c r="V29" s="13"/>
      <c r="W29" s="12">
        <v>1</v>
      </c>
      <c r="X29" s="10">
        <f t="shared" si="2"/>
        <v>121</v>
      </c>
      <c r="Y29" s="16"/>
      <c r="Z29" s="48">
        <f t="shared" si="0"/>
        <v>121</v>
      </c>
      <c r="AA29" s="1"/>
      <c r="AB29" s="14">
        <f t="shared" si="1"/>
        <v>20</v>
      </c>
      <c r="AC29" s="1"/>
      <c r="AD29" s="1"/>
    </row>
    <row r="30" spans="1:30" ht="15" customHeight="1">
      <c r="A30" s="54" t="s">
        <v>96</v>
      </c>
      <c r="B30" s="13">
        <v>4</v>
      </c>
      <c r="C30" s="13">
        <v>1</v>
      </c>
      <c r="D30" s="13">
        <v>2</v>
      </c>
      <c r="E30" s="13"/>
      <c r="F30" s="13">
        <v>1</v>
      </c>
      <c r="G30" s="13">
        <v>2</v>
      </c>
      <c r="H30" s="13"/>
      <c r="I30" s="13"/>
      <c r="J30" s="13"/>
      <c r="K30" s="13"/>
      <c r="L30" s="13"/>
      <c r="M30" s="98"/>
      <c r="N30" s="13"/>
      <c r="O30" s="13"/>
      <c r="P30" s="13"/>
      <c r="Q30" s="13">
        <v>2</v>
      </c>
      <c r="R30" s="13">
        <v>2</v>
      </c>
      <c r="S30" s="13"/>
      <c r="T30" s="13">
        <v>1</v>
      </c>
      <c r="U30" s="13">
        <v>1</v>
      </c>
      <c r="V30" s="13"/>
      <c r="W30" s="12">
        <v>4</v>
      </c>
      <c r="X30" s="10">
        <f t="shared" si="2"/>
        <v>108</v>
      </c>
      <c r="Y30" s="16"/>
      <c r="Z30" s="48">
        <f t="shared" si="0"/>
        <v>108</v>
      </c>
      <c r="AA30" s="1"/>
      <c r="AB30" s="14">
        <f t="shared" si="1"/>
        <v>20</v>
      </c>
      <c r="AC30" s="1"/>
      <c r="AD30" s="1"/>
    </row>
    <row r="31" spans="1:30" ht="15" customHeight="1">
      <c r="A31" s="54" t="s">
        <v>131</v>
      </c>
      <c r="B31" s="13">
        <v>1</v>
      </c>
      <c r="C31" s="13">
        <v>1</v>
      </c>
      <c r="D31" s="13"/>
      <c r="E31" s="13">
        <v>3</v>
      </c>
      <c r="F31" s="13">
        <v>3</v>
      </c>
      <c r="G31" s="13"/>
      <c r="H31" s="13">
        <v>1</v>
      </c>
      <c r="I31" s="13">
        <v>1</v>
      </c>
      <c r="J31" s="13"/>
      <c r="K31" s="13"/>
      <c r="L31" s="13"/>
      <c r="M31" s="98"/>
      <c r="N31" s="13"/>
      <c r="O31" s="13">
        <v>1</v>
      </c>
      <c r="P31" s="13"/>
      <c r="Q31" s="13">
        <v>1</v>
      </c>
      <c r="R31" s="13">
        <v>1</v>
      </c>
      <c r="S31" s="13">
        <v>2</v>
      </c>
      <c r="T31" s="13">
        <v>1</v>
      </c>
      <c r="U31" s="13">
        <v>3</v>
      </c>
      <c r="V31" s="13"/>
      <c r="W31" s="12">
        <v>1</v>
      </c>
      <c r="X31" s="10">
        <f t="shared" si="2"/>
        <v>101</v>
      </c>
      <c r="Y31" s="16"/>
      <c r="Z31" s="48">
        <f t="shared" si="0"/>
        <v>101</v>
      </c>
      <c r="AA31" s="1"/>
      <c r="AB31" s="14">
        <f t="shared" si="1"/>
        <v>20</v>
      </c>
      <c r="AC31" s="1"/>
      <c r="AD31" s="1"/>
    </row>
    <row r="32" spans="1:30" ht="15" customHeight="1">
      <c r="A32" s="54" t="s">
        <v>132</v>
      </c>
      <c r="B32" s="13">
        <v>2</v>
      </c>
      <c r="C32" s="13">
        <v>3</v>
      </c>
      <c r="D32" s="13">
        <v>1</v>
      </c>
      <c r="E32" s="13">
        <v>3</v>
      </c>
      <c r="F32" s="13"/>
      <c r="G32" s="13"/>
      <c r="H32" s="13"/>
      <c r="I32" s="13">
        <v>1</v>
      </c>
      <c r="J32" s="13"/>
      <c r="K32" s="13"/>
      <c r="L32" s="13"/>
      <c r="M32" s="98">
        <v>2</v>
      </c>
      <c r="N32" s="13">
        <v>1</v>
      </c>
      <c r="O32" s="13">
        <v>1</v>
      </c>
      <c r="P32" s="13"/>
      <c r="Q32" s="13">
        <v>2</v>
      </c>
      <c r="R32" s="13">
        <v>1</v>
      </c>
      <c r="S32" s="13"/>
      <c r="T32" s="13"/>
      <c r="U32" s="13"/>
      <c r="V32" s="13"/>
      <c r="W32" s="12">
        <v>3</v>
      </c>
      <c r="X32" s="10">
        <f t="shared" si="2"/>
        <v>133</v>
      </c>
      <c r="Y32" s="16"/>
      <c r="Z32" s="48">
        <f t="shared" si="0"/>
        <v>133</v>
      </c>
      <c r="AA32" s="1"/>
      <c r="AB32" s="14">
        <f t="shared" si="1"/>
        <v>20</v>
      </c>
      <c r="AC32" s="1"/>
      <c r="AD32" s="1"/>
    </row>
    <row r="33" spans="1:30" ht="15" customHeight="1">
      <c r="A33" s="54" t="s">
        <v>40</v>
      </c>
      <c r="B33" s="13"/>
      <c r="C33" s="13">
        <v>2</v>
      </c>
      <c r="D33" s="13">
        <v>1</v>
      </c>
      <c r="E33" s="13">
        <v>4</v>
      </c>
      <c r="F33" s="13">
        <v>2</v>
      </c>
      <c r="G33" s="13"/>
      <c r="H33" s="13">
        <v>1</v>
      </c>
      <c r="I33" s="13"/>
      <c r="J33" s="13"/>
      <c r="K33" s="13"/>
      <c r="L33" s="13"/>
      <c r="M33" s="98">
        <v>2</v>
      </c>
      <c r="N33" s="13"/>
      <c r="O33" s="13">
        <v>2</v>
      </c>
      <c r="P33" s="13">
        <v>2</v>
      </c>
      <c r="Q33" s="13">
        <v>1</v>
      </c>
      <c r="R33" s="13">
        <v>1</v>
      </c>
      <c r="S33" s="13">
        <v>1</v>
      </c>
      <c r="T33" s="13">
        <v>1</v>
      </c>
      <c r="U33" s="13"/>
      <c r="V33" s="13"/>
      <c r="W33" s="12"/>
      <c r="X33" s="10">
        <f t="shared" si="2"/>
        <v>138</v>
      </c>
      <c r="Y33" s="16"/>
      <c r="Z33" s="48">
        <f t="shared" si="0"/>
        <v>138</v>
      </c>
      <c r="AA33" s="1"/>
      <c r="AB33" s="14">
        <f t="shared" si="1"/>
        <v>20</v>
      </c>
      <c r="AC33" s="1"/>
      <c r="AD33" s="1"/>
    </row>
    <row r="34" spans="1:30" ht="15" customHeight="1">
      <c r="A34" s="54" t="s">
        <v>108</v>
      </c>
      <c r="B34" s="13">
        <v>1</v>
      </c>
      <c r="C34" s="13">
        <v>4</v>
      </c>
      <c r="D34" s="13"/>
      <c r="E34" s="13">
        <v>1</v>
      </c>
      <c r="F34" s="13">
        <v>1</v>
      </c>
      <c r="G34" s="13">
        <v>1</v>
      </c>
      <c r="H34" s="13">
        <v>1</v>
      </c>
      <c r="I34" s="13"/>
      <c r="J34" s="13">
        <v>1</v>
      </c>
      <c r="K34" s="13"/>
      <c r="L34" s="13"/>
      <c r="M34" s="98"/>
      <c r="N34" s="13">
        <v>2</v>
      </c>
      <c r="O34" s="13">
        <v>2</v>
      </c>
      <c r="P34" s="13">
        <v>2</v>
      </c>
      <c r="Q34" s="13">
        <v>2</v>
      </c>
      <c r="R34" s="13"/>
      <c r="S34" s="13">
        <v>2</v>
      </c>
      <c r="T34" s="13"/>
      <c r="U34" s="13"/>
      <c r="V34" s="13"/>
      <c r="W34" s="12"/>
      <c r="X34" s="10">
        <f t="shared" si="2"/>
        <v>138</v>
      </c>
      <c r="Y34" s="16"/>
      <c r="Z34" s="48">
        <f t="shared" si="0"/>
        <v>138</v>
      </c>
      <c r="AA34" s="1"/>
      <c r="AB34" s="14">
        <f t="shared" si="1"/>
        <v>20</v>
      </c>
      <c r="AC34" s="1"/>
      <c r="AD34" s="1"/>
    </row>
    <row r="35" spans="1:30" ht="15" customHeight="1">
      <c r="A35" s="54" t="s">
        <v>109</v>
      </c>
      <c r="B35" s="13"/>
      <c r="C35" s="13">
        <v>2</v>
      </c>
      <c r="D35" s="13">
        <v>2</v>
      </c>
      <c r="E35" s="13"/>
      <c r="F35" s="13">
        <v>2</v>
      </c>
      <c r="G35" s="13">
        <v>1</v>
      </c>
      <c r="H35" s="13">
        <v>1</v>
      </c>
      <c r="I35" s="13">
        <v>1</v>
      </c>
      <c r="J35" s="13">
        <v>1</v>
      </c>
      <c r="K35" s="13"/>
      <c r="L35" s="13"/>
      <c r="M35" s="98"/>
      <c r="N35" s="13"/>
      <c r="O35" s="13"/>
      <c r="P35" s="13">
        <v>1</v>
      </c>
      <c r="Q35" s="13">
        <v>4</v>
      </c>
      <c r="R35" s="13"/>
      <c r="S35" s="13">
        <v>1</v>
      </c>
      <c r="T35" s="13"/>
      <c r="U35" s="13">
        <v>1</v>
      </c>
      <c r="V35" s="13">
        <v>2</v>
      </c>
      <c r="W35" s="12">
        <v>1</v>
      </c>
      <c r="X35" s="10">
        <f t="shared" si="2"/>
        <v>99</v>
      </c>
      <c r="Y35" s="16"/>
      <c r="Z35" s="48">
        <f t="shared" si="0"/>
        <v>99</v>
      </c>
      <c r="AA35" s="1"/>
      <c r="AB35" s="14">
        <f t="shared" si="1"/>
        <v>20</v>
      </c>
      <c r="AC35" s="1"/>
      <c r="AD35" s="1"/>
    </row>
    <row r="36" spans="1:30" ht="15" customHeight="1">
      <c r="A36" s="54" t="s">
        <v>107</v>
      </c>
      <c r="B36" s="13"/>
      <c r="C36" s="13">
        <v>4</v>
      </c>
      <c r="D36" s="13">
        <v>2</v>
      </c>
      <c r="E36" s="13">
        <v>2</v>
      </c>
      <c r="F36" s="13">
        <v>1</v>
      </c>
      <c r="G36" s="13"/>
      <c r="H36" s="13"/>
      <c r="I36" s="13">
        <v>1</v>
      </c>
      <c r="J36" s="13"/>
      <c r="K36" s="13"/>
      <c r="L36" s="13"/>
      <c r="M36" s="98"/>
      <c r="N36" s="13">
        <v>1</v>
      </c>
      <c r="O36" s="13">
        <v>4</v>
      </c>
      <c r="P36" s="13">
        <v>2</v>
      </c>
      <c r="Q36" s="13"/>
      <c r="R36" s="13">
        <v>1</v>
      </c>
      <c r="S36" s="13"/>
      <c r="T36" s="13"/>
      <c r="U36" s="13">
        <v>2</v>
      </c>
      <c r="V36" s="13"/>
      <c r="W36" s="12"/>
      <c r="X36" s="10">
        <f t="shared" si="2"/>
        <v>139</v>
      </c>
      <c r="Y36" s="16"/>
      <c r="Z36" s="48">
        <f t="shared" si="0"/>
        <v>139</v>
      </c>
      <c r="AA36" s="1"/>
      <c r="AB36" s="14">
        <f t="shared" si="1"/>
        <v>20</v>
      </c>
      <c r="AC36" s="1"/>
      <c r="AD36" s="1"/>
    </row>
    <row r="37" spans="1:30" ht="15" customHeight="1">
      <c r="A37" s="54" t="s">
        <v>44</v>
      </c>
      <c r="B37" s="13">
        <v>2</v>
      </c>
      <c r="C37" s="13"/>
      <c r="D37" s="13">
        <v>1</v>
      </c>
      <c r="E37" s="13">
        <v>3</v>
      </c>
      <c r="F37" s="13"/>
      <c r="G37" s="13">
        <v>1</v>
      </c>
      <c r="H37" s="13">
        <v>3</v>
      </c>
      <c r="I37" s="13"/>
      <c r="J37" s="13"/>
      <c r="K37" s="13"/>
      <c r="L37" s="13"/>
      <c r="M37" s="98"/>
      <c r="N37" s="13">
        <v>1</v>
      </c>
      <c r="O37" s="13">
        <v>2</v>
      </c>
      <c r="P37" s="13">
        <v>2</v>
      </c>
      <c r="Q37" s="13"/>
      <c r="R37" s="13">
        <v>1</v>
      </c>
      <c r="S37" s="13"/>
      <c r="T37" s="13">
        <v>1</v>
      </c>
      <c r="U37" s="13">
        <v>1</v>
      </c>
      <c r="V37" s="13">
        <v>1</v>
      </c>
      <c r="W37" s="12">
        <v>1</v>
      </c>
      <c r="X37" s="10">
        <f t="shared" si="2"/>
        <v>116</v>
      </c>
      <c r="Y37" s="16"/>
      <c r="Z37" s="48">
        <f t="shared" si="0"/>
        <v>116</v>
      </c>
      <c r="AA37" s="1"/>
      <c r="AB37" s="14">
        <f t="shared" si="1"/>
        <v>20</v>
      </c>
      <c r="AC37" s="1"/>
      <c r="AD37" s="1"/>
    </row>
    <row r="38" spans="1:30" ht="15" customHeight="1">
      <c r="A38" s="54" t="s">
        <v>46</v>
      </c>
      <c r="B38" s="13">
        <v>1</v>
      </c>
      <c r="C38" s="13">
        <v>4</v>
      </c>
      <c r="D38" s="13">
        <v>2</v>
      </c>
      <c r="E38" s="13">
        <v>1</v>
      </c>
      <c r="F38" s="13">
        <v>1</v>
      </c>
      <c r="G38" s="13">
        <v>1</v>
      </c>
      <c r="H38" s="13"/>
      <c r="I38" s="13"/>
      <c r="J38" s="13"/>
      <c r="K38" s="13"/>
      <c r="L38" s="13"/>
      <c r="M38" s="98"/>
      <c r="N38" s="13"/>
      <c r="O38" s="13">
        <v>1</v>
      </c>
      <c r="P38" s="13"/>
      <c r="Q38" s="13">
        <v>1</v>
      </c>
      <c r="R38" s="13">
        <v>6</v>
      </c>
      <c r="S38" s="13">
        <v>2</v>
      </c>
      <c r="T38" s="13"/>
      <c r="U38" s="13"/>
      <c r="V38" s="13"/>
      <c r="W38" s="12"/>
      <c r="X38" s="10">
        <f t="shared" si="2"/>
        <v>132</v>
      </c>
      <c r="Y38" s="16"/>
      <c r="Z38" s="48">
        <f t="shared" si="0"/>
        <v>132</v>
      </c>
      <c r="AA38" s="1"/>
      <c r="AB38" s="14">
        <f t="shared" si="1"/>
        <v>20</v>
      </c>
      <c r="AC38" s="1"/>
      <c r="AD38" s="1"/>
    </row>
    <row r="39" spans="1:30" ht="15" customHeight="1">
      <c r="A39" s="54" t="s">
        <v>101</v>
      </c>
      <c r="B39" s="13"/>
      <c r="C39" s="13"/>
      <c r="D39" s="13">
        <v>2</v>
      </c>
      <c r="E39" s="13"/>
      <c r="F39" s="13">
        <v>5</v>
      </c>
      <c r="G39" s="13">
        <v>2</v>
      </c>
      <c r="H39" s="13"/>
      <c r="I39" s="13">
        <v>1</v>
      </c>
      <c r="J39" s="13"/>
      <c r="K39" s="13"/>
      <c r="L39" s="13"/>
      <c r="M39" s="98"/>
      <c r="N39" s="13">
        <v>1</v>
      </c>
      <c r="O39" s="13"/>
      <c r="P39" s="13"/>
      <c r="Q39" s="13"/>
      <c r="R39" s="13">
        <v>1</v>
      </c>
      <c r="S39" s="13"/>
      <c r="T39" s="13">
        <v>1</v>
      </c>
      <c r="U39" s="13">
        <v>2</v>
      </c>
      <c r="V39" s="13"/>
      <c r="W39" s="12">
        <v>5</v>
      </c>
      <c r="X39" s="10">
        <f t="shared" si="2"/>
        <v>80</v>
      </c>
      <c r="Y39" s="16"/>
      <c r="Z39" s="48">
        <f aca="true" t="shared" si="3" ref="Z39:Z66">IF(X39-Y39&lt;0,0,X39-Y39)</f>
        <v>80</v>
      </c>
      <c r="AA39" s="1"/>
      <c r="AB39" s="14">
        <f aca="true" t="shared" si="4" ref="AB39:AB66">SUM(B39:W39)</f>
        <v>20</v>
      </c>
      <c r="AC39" s="1"/>
      <c r="AD39" s="1"/>
    </row>
    <row r="40" spans="1:30" ht="15" customHeight="1">
      <c r="A40" s="54" t="s">
        <v>103</v>
      </c>
      <c r="B40" s="13">
        <v>1</v>
      </c>
      <c r="C40" s="13">
        <v>1</v>
      </c>
      <c r="D40" s="13">
        <v>2</v>
      </c>
      <c r="E40" s="13">
        <v>1</v>
      </c>
      <c r="F40" s="13">
        <v>4</v>
      </c>
      <c r="G40" s="13">
        <v>1</v>
      </c>
      <c r="H40" s="13"/>
      <c r="I40" s="13"/>
      <c r="J40" s="13"/>
      <c r="K40" s="13"/>
      <c r="L40" s="13"/>
      <c r="M40" s="98">
        <v>1</v>
      </c>
      <c r="N40" s="13"/>
      <c r="O40" s="13"/>
      <c r="P40" s="13">
        <v>2</v>
      </c>
      <c r="Q40" s="13"/>
      <c r="R40" s="13">
        <v>1</v>
      </c>
      <c r="S40" s="13">
        <v>1</v>
      </c>
      <c r="T40" s="13"/>
      <c r="U40" s="13">
        <v>2</v>
      </c>
      <c r="V40" s="13">
        <v>1</v>
      </c>
      <c r="W40" s="12">
        <v>2</v>
      </c>
      <c r="X40" s="10">
        <f t="shared" si="2"/>
        <v>109</v>
      </c>
      <c r="Y40" s="16"/>
      <c r="Z40" s="48">
        <f t="shared" si="3"/>
        <v>109</v>
      </c>
      <c r="AA40" s="1"/>
      <c r="AB40" s="14">
        <f t="shared" si="4"/>
        <v>20</v>
      </c>
      <c r="AC40" s="1"/>
      <c r="AD40" s="1"/>
    </row>
    <row r="41" spans="1:30" ht="15" customHeight="1">
      <c r="A41" s="54" t="s">
        <v>113</v>
      </c>
      <c r="B41" s="13"/>
      <c r="C41" s="13"/>
      <c r="D41" s="13">
        <v>1</v>
      </c>
      <c r="E41" s="13">
        <v>3</v>
      </c>
      <c r="F41" s="13"/>
      <c r="G41" s="13">
        <v>1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98"/>
      <c r="N41" s="13"/>
      <c r="O41" s="13">
        <v>1</v>
      </c>
      <c r="P41" s="13"/>
      <c r="Q41" s="13"/>
      <c r="R41" s="13"/>
      <c r="S41" s="13">
        <v>1</v>
      </c>
      <c r="T41" s="13">
        <v>2</v>
      </c>
      <c r="U41" s="13"/>
      <c r="V41" s="13"/>
      <c r="W41" s="12">
        <v>6</v>
      </c>
      <c r="X41" s="10">
        <f t="shared" si="2"/>
        <v>62</v>
      </c>
      <c r="Y41" s="16"/>
      <c r="Z41" s="48">
        <f t="shared" si="3"/>
        <v>62</v>
      </c>
      <c r="AA41" s="1"/>
      <c r="AB41" s="14">
        <f t="shared" si="4"/>
        <v>20</v>
      </c>
      <c r="AC41" s="1"/>
      <c r="AD41" s="1"/>
    </row>
    <row r="42" spans="1:30" ht="15" customHeight="1">
      <c r="A42" s="54" t="s">
        <v>138</v>
      </c>
      <c r="B42" s="13"/>
      <c r="C42" s="13">
        <v>2</v>
      </c>
      <c r="D42" s="13">
        <v>5</v>
      </c>
      <c r="E42" s="13"/>
      <c r="F42" s="13">
        <v>2</v>
      </c>
      <c r="G42" s="13"/>
      <c r="H42" s="13"/>
      <c r="I42" s="13"/>
      <c r="J42" s="13">
        <v>1</v>
      </c>
      <c r="K42" s="13"/>
      <c r="L42" s="13"/>
      <c r="M42" s="98">
        <v>1</v>
      </c>
      <c r="N42" s="13">
        <v>3</v>
      </c>
      <c r="O42" s="13">
        <v>2</v>
      </c>
      <c r="P42" s="13">
        <v>1</v>
      </c>
      <c r="Q42" s="13"/>
      <c r="R42" s="13"/>
      <c r="S42" s="13"/>
      <c r="T42" s="13">
        <v>1</v>
      </c>
      <c r="U42" s="13">
        <v>2</v>
      </c>
      <c r="V42" s="13"/>
      <c r="W42" s="12"/>
      <c r="X42" s="10">
        <f t="shared" si="2"/>
        <v>139</v>
      </c>
      <c r="Y42" s="16"/>
      <c r="Z42" s="48">
        <f t="shared" si="3"/>
        <v>139</v>
      </c>
      <c r="AA42" s="1"/>
      <c r="AB42" s="14">
        <f t="shared" si="4"/>
        <v>20</v>
      </c>
      <c r="AC42" s="1"/>
      <c r="AD42" s="1"/>
    </row>
    <row r="43" spans="1:28" ht="15" customHeight="1">
      <c r="A43" s="5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98"/>
      <c r="N43" s="13"/>
      <c r="O43" s="13"/>
      <c r="P43" s="13"/>
      <c r="Q43" s="13"/>
      <c r="R43" s="13"/>
      <c r="S43" s="13"/>
      <c r="T43" s="13"/>
      <c r="U43" s="13"/>
      <c r="V43" s="13"/>
      <c r="W43" s="12"/>
      <c r="X43" s="10">
        <f t="shared" si="2"/>
        <v>0</v>
      </c>
      <c r="Y43" s="16"/>
      <c r="Z43" s="48">
        <f t="shared" si="3"/>
        <v>0</v>
      </c>
      <c r="AB43" s="14">
        <f t="shared" si="4"/>
        <v>0</v>
      </c>
    </row>
    <row r="44" spans="1:28" ht="15" customHeight="1">
      <c r="A44" s="5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98"/>
      <c r="N44" s="13"/>
      <c r="O44" s="13"/>
      <c r="P44" s="13"/>
      <c r="Q44" s="13"/>
      <c r="R44" s="13"/>
      <c r="S44" s="13"/>
      <c r="T44" s="13"/>
      <c r="U44" s="13"/>
      <c r="V44" s="13"/>
      <c r="W44" s="12"/>
      <c r="X44" s="10">
        <f t="shared" si="2"/>
        <v>0</v>
      </c>
      <c r="Y44" s="16"/>
      <c r="Z44" s="48">
        <f t="shared" si="3"/>
        <v>0</v>
      </c>
      <c r="AB44" s="14">
        <f t="shared" si="4"/>
        <v>0</v>
      </c>
    </row>
    <row r="45" spans="1:28" ht="15" customHeight="1">
      <c r="A45" s="5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98"/>
      <c r="N45" s="13"/>
      <c r="O45" s="13"/>
      <c r="P45" s="13"/>
      <c r="Q45" s="13"/>
      <c r="R45" s="13"/>
      <c r="S45" s="13"/>
      <c r="T45" s="13"/>
      <c r="U45" s="13"/>
      <c r="V45" s="13"/>
      <c r="W45" s="12"/>
      <c r="X45" s="10">
        <f t="shared" si="2"/>
        <v>0</v>
      </c>
      <c r="Y45" s="16"/>
      <c r="Z45" s="48">
        <f t="shared" si="3"/>
        <v>0</v>
      </c>
      <c r="AB45" s="14">
        <f t="shared" si="4"/>
        <v>0</v>
      </c>
    </row>
    <row r="46" spans="1:28" ht="15" customHeight="1">
      <c r="A46" s="5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98"/>
      <c r="N46" s="13"/>
      <c r="O46" s="13"/>
      <c r="P46" s="13"/>
      <c r="Q46" s="13"/>
      <c r="R46" s="13"/>
      <c r="S46" s="13"/>
      <c r="T46" s="13"/>
      <c r="U46" s="13"/>
      <c r="V46" s="13"/>
      <c r="W46" s="12"/>
      <c r="X46" s="10">
        <f t="shared" si="2"/>
        <v>0</v>
      </c>
      <c r="Y46" s="16"/>
      <c r="Z46" s="48">
        <f t="shared" si="3"/>
        <v>0</v>
      </c>
      <c r="AB46" s="14">
        <f t="shared" si="4"/>
        <v>0</v>
      </c>
    </row>
    <row r="47" spans="1:28" ht="15" customHeight="1">
      <c r="A47" s="5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98"/>
      <c r="N47" s="13"/>
      <c r="O47" s="13"/>
      <c r="P47" s="13"/>
      <c r="Q47" s="13"/>
      <c r="R47" s="13"/>
      <c r="S47" s="13"/>
      <c r="T47" s="13"/>
      <c r="U47" s="13"/>
      <c r="V47" s="13"/>
      <c r="W47" s="12"/>
      <c r="X47" s="10">
        <f t="shared" si="2"/>
        <v>0</v>
      </c>
      <c r="Y47" s="16"/>
      <c r="Z47" s="48">
        <f t="shared" si="3"/>
        <v>0</v>
      </c>
      <c r="AB47" s="14">
        <f t="shared" si="4"/>
        <v>0</v>
      </c>
    </row>
    <row r="48" spans="1:28" ht="15" customHeight="1">
      <c r="A48" s="5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98"/>
      <c r="N48" s="13"/>
      <c r="O48" s="13"/>
      <c r="P48" s="13"/>
      <c r="Q48" s="13"/>
      <c r="R48" s="13"/>
      <c r="S48" s="13"/>
      <c r="T48" s="13"/>
      <c r="U48" s="13"/>
      <c r="V48" s="13"/>
      <c r="W48" s="12"/>
      <c r="X48" s="10">
        <f t="shared" si="2"/>
        <v>0</v>
      </c>
      <c r="Y48" s="16"/>
      <c r="Z48" s="48">
        <f t="shared" si="3"/>
        <v>0</v>
      </c>
      <c r="AB48" s="14">
        <f t="shared" si="4"/>
        <v>0</v>
      </c>
    </row>
    <row r="49" spans="1:28" ht="15">
      <c r="A49" s="3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98"/>
      <c r="N49" s="13"/>
      <c r="O49" s="13"/>
      <c r="P49" s="13"/>
      <c r="Q49" s="13"/>
      <c r="R49" s="13"/>
      <c r="S49" s="13"/>
      <c r="T49" s="13"/>
      <c r="U49" s="13"/>
      <c r="V49" s="13"/>
      <c r="W49" s="12"/>
      <c r="X49" s="10">
        <f t="shared" si="2"/>
        <v>0</v>
      </c>
      <c r="Y49" s="16"/>
      <c r="Z49" s="48">
        <f t="shared" si="3"/>
        <v>0</v>
      </c>
      <c r="AB49" s="14">
        <f t="shared" si="4"/>
        <v>0</v>
      </c>
    </row>
    <row r="50" spans="1:28" ht="15">
      <c r="A50" s="3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98"/>
      <c r="N50" s="13"/>
      <c r="O50" s="13"/>
      <c r="P50" s="13"/>
      <c r="Q50" s="13"/>
      <c r="R50" s="13"/>
      <c r="S50" s="13"/>
      <c r="T50" s="13"/>
      <c r="U50" s="13"/>
      <c r="V50" s="13"/>
      <c r="W50" s="12"/>
      <c r="X50" s="10">
        <f t="shared" si="2"/>
        <v>0</v>
      </c>
      <c r="Y50" s="16"/>
      <c r="Z50" s="48">
        <f t="shared" si="3"/>
        <v>0</v>
      </c>
      <c r="AB50" s="14">
        <f t="shared" si="4"/>
        <v>0</v>
      </c>
    </row>
    <row r="51" spans="1:28" ht="15">
      <c r="A51" s="3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98"/>
      <c r="N51" s="13"/>
      <c r="O51" s="13"/>
      <c r="P51" s="13"/>
      <c r="Q51" s="13"/>
      <c r="R51" s="13"/>
      <c r="S51" s="13"/>
      <c r="T51" s="13"/>
      <c r="U51" s="13"/>
      <c r="V51" s="13"/>
      <c r="W51" s="12"/>
      <c r="X51" s="10">
        <f t="shared" si="2"/>
        <v>0</v>
      </c>
      <c r="Y51" s="16"/>
      <c r="Z51" s="48">
        <f t="shared" si="3"/>
        <v>0</v>
      </c>
      <c r="AB51" s="14">
        <f t="shared" si="4"/>
        <v>0</v>
      </c>
    </row>
    <row r="52" spans="1:28" ht="15">
      <c r="A52" s="3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98"/>
      <c r="N52" s="13"/>
      <c r="O52" s="13"/>
      <c r="P52" s="13"/>
      <c r="Q52" s="13"/>
      <c r="R52" s="13"/>
      <c r="S52" s="13"/>
      <c r="T52" s="13"/>
      <c r="U52" s="13"/>
      <c r="V52" s="13"/>
      <c r="W52" s="12"/>
      <c r="X52" s="10">
        <f t="shared" si="2"/>
        <v>0</v>
      </c>
      <c r="Y52" s="16"/>
      <c r="Z52" s="48">
        <f t="shared" si="3"/>
        <v>0</v>
      </c>
      <c r="AB52" s="14">
        <f t="shared" si="4"/>
        <v>0</v>
      </c>
    </row>
    <row r="53" spans="1:28" ht="15">
      <c r="A53" s="3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98"/>
      <c r="N53" s="13"/>
      <c r="O53" s="13"/>
      <c r="P53" s="13"/>
      <c r="Q53" s="13"/>
      <c r="R53" s="13"/>
      <c r="S53" s="13"/>
      <c r="T53" s="13"/>
      <c r="U53" s="13"/>
      <c r="V53" s="13"/>
      <c r="W53" s="12"/>
      <c r="X53" s="10">
        <f t="shared" si="2"/>
        <v>0</v>
      </c>
      <c r="Y53" s="16"/>
      <c r="Z53" s="48">
        <f t="shared" si="3"/>
        <v>0</v>
      </c>
      <c r="AB53" s="14">
        <f t="shared" si="4"/>
        <v>0</v>
      </c>
    </row>
    <row r="54" spans="1:28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98"/>
      <c r="N54" s="13"/>
      <c r="O54" s="13"/>
      <c r="P54" s="13"/>
      <c r="Q54" s="13"/>
      <c r="R54" s="13"/>
      <c r="S54" s="13"/>
      <c r="T54" s="13"/>
      <c r="U54" s="13"/>
      <c r="V54" s="13"/>
      <c r="W54" s="12"/>
      <c r="X54" s="10">
        <f t="shared" si="2"/>
        <v>0</v>
      </c>
      <c r="Y54" s="16"/>
      <c r="Z54" s="48">
        <f t="shared" si="3"/>
        <v>0</v>
      </c>
      <c r="AB54" s="14">
        <f t="shared" si="4"/>
        <v>0</v>
      </c>
    </row>
    <row r="55" spans="1:28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98"/>
      <c r="N55" s="13"/>
      <c r="O55" s="13"/>
      <c r="P55" s="13"/>
      <c r="Q55" s="13"/>
      <c r="R55" s="13"/>
      <c r="S55" s="13"/>
      <c r="T55" s="13"/>
      <c r="U55" s="13"/>
      <c r="V55" s="13"/>
      <c r="W55" s="12"/>
      <c r="X55" s="10">
        <f t="shared" si="2"/>
        <v>0</v>
      </c>
      <c r="Y55" s="16"/>
      <c r="Z55" s="48">
        <f t="shared" si="3"/>
        <v>0</v>
      </c>
      <c r="AB55" s="14">
        <f t="shared" si="4"/>
        <v>0</v>
      </c>
    </row>
    <row r="56" spans="1:28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98"/>
      <c r="N56" s="13"/>
      <c r="O56" s="13"/>
      <c r="P56" s="13"/>
      <c r="Q56" s="13"/>
      <c r="R56" s="13"/>
      <c r="S56" s="13"/>
      <c r="T56" s="13"/>
      <c r="U56" s="13"/>
      <c r="V56" s="13"/>
      <c r="W56" s="12"/>
      <c r="X56" s="10">
        <f t="shared" si="2"/>
        <v>0</v>
      </c>
      <c r="Y56" s="16"/>
      <c r="Z56" s="48">
        <f t="shared" si="3"/>
        <v>0</v>
      </c>
      <c r="AB56" s="14">
        <f t="shared" si="4"/>
        <v>0</v>
      </c>
    </row>
    <row r="57" spans="1:28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98"/>
      <c r="N57" s="13"/>
      <c r="O57" s="13"/>
      <c r="P57" s="13"/>
      <c r="Q57" s="13"/>
      <c r="R57" s="13"/>
      <c r="S57" s="13"/>
      <c r="T57" s="13"/>
      <c r="U57" s="13"/>
      <c r="V57" s="13"/>
      <c r="W57" s="12"/>
      <c r="X57" s="10">
        <f t="shared" si="2"/>
        <v>0</v>
      </c>
      <c r="Y57" s="16"/>
      <c r="Z57" s="48">
        <f t="shared" si="3"/>
        <v>0</v>
      </c>
      <c r="AB57" s="14">
        <f t="shared" si="4"/>
        <v>0</v>
      </c>
    </row>
    <row r="58" spans="1:28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98"/>
      <c r="N58" s="13"/>
      <c r="O58" s="13"/>
      <c r="P58" s="13"/>
      <c r="Q58" s="13"/>
      <c r="R58" s="13"/>
      <c r="S58" s="13"/>
      <c r="T58" s="13"/>
      <c r="U58" s="13"/>
      <c r="V58" s="13"/>
      <c r="W58" s="12"/>
      <c r="X58" s="10">
        <f t="shared" si="2"/>
        <v>0</v>
      </c>
      <c r="Y58" s="16"/>
      <c r="Z58" s="48">
        <f t="shared" si="3"/>
        <v>0</v>
      </c>
      <c r="AB58" s="14">
        <f t="shared" si="4"/>
        <v>0</v>
      </c>
    </row>
    <row r="59" spans="1:28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98"/>
      <c r="N59" s="13"/>
      <c r="O59" s="13"/>
      <c r="P59" s="13"/>
      <c r="Q59" s="13"/>
      <c r="R59" s="13"/>
      <c r="S59" s="13"/>
      <c r="T59" s="13"/>
      <c r="U59" s="13"/>
      <c r="V59" s="13"/>
      <c r="W59" s="12"/>
      <c r="X59" s="10">
        <f t="shared" si="2"/>
        <v>0</v>
      </c>
      <c r="Y59" s="16"/>
      <c r="Z59" s="48">
        <f t="shared" si="3"/>
        <v>0</v>
      </c>
      <c r="AB59" s="14">
        <f t="shared" si="4"/>
        <v>0</v>
      </c>
    </row>
    <row r="60" spans="1:28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98"/>
      <c r="N60" s="13"/>
      <c r="O60" s="13"/>
      <c r="P60" s="13"/>
      <c r="Q60" s="13"/>
      <c r="R60" s="13"/>
      <c r="S60" s="13"/>
      <c r="T60" s="13"/>
      <c r="U60" s="13"/>
      <c r="V60" s="13"/>
      <c r="W60" s="12"/>
      <c r="X60" s="10">
        <f t="shared" si="2"/>
        <v>0</v>
      </c>
      <c r="Y60" s="16"/>
      <c r="Z60" s="48">
        <f t="shared" si="3"/>
        <v>0</v>
      </c>
      <c r="AB60" s="14">
        <f t="shared" si="4"/>
        <v>0</v>
      </c>
    </row>
    <row r="61" spans="1:28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98"/>
      <c r="N61" s="13"/>
      <c r="O61" s="13"/>
      <c r="P61" s="13"/>
      <c r="Q61" s="13"/>
      <c r="R61" s="13"/>
      <c r="S61" s="13"/>
      <c r="T61" s="13"/>
      <c r="U61" s="13"/>
      <c r="V61" s="13"/>
      <c r="W61" s="12"/>
      <c r="X61" s="10">
        <f t="shared" si="2"/>
        <v>0</v>
      </c>
      <c r="Y61" s="16"/>
      <c r="Z61" s="48">
        <f t="shared" si="3"/>
        <v>0</v>
      </c>
      <c r="AB61" s="14">
        <f t="shared" si="4"/>
        <v>0</v>
      </c>
    </row>
    <row r="62" spans="1:28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98"/>
      <c r="N62" s="13"/>
      <c r="O62" s="13"/>
      <c r="P62" s="13"/>
      <c r="Q62" s="13"/>
      <c r="R62" s="13"/>
      <c r="S62" s="13"/>
      <c r="T62" s="13"/>
      <c r="U62" s="13"/>
      <c r="V62" s="13"/>
      <c r="W62" s="12"/>
      <c r="X62" s="10">
        <f t="shared" si="2"/>
        <v>0</v>
      </c>
      <c r="Y62" s="16"/>
      <c r="Z62" s="48">
        <f t="shared" si="3"/>
        <v>0</v>
      </c>
      <c r="AB62" s="14">
        <f t="shared" si="4"/>
        <v>0</v>
      </c>
    </row>
    <row r="63" spans="1:28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98"/>
      <c r="N63" s="13"/>
      <c r="O63" s="13"/>
      <c r="P63" s="13"/>
      <c r="Q63" s="13"/>
      <c r="R63" s="13"/>
      <c r="S63" s="13"/>
      <c r="T63" s="13"/>
      <c r="U63" s="13"/>
      <c r="V63" s="13"/>
      <c r="W63" s="12"/>
      <c r="X63" s="10">
        <f t="shared" si="2"/>
        <v>0</v>
      </c>
      <c r="Y63" s="16"/>
      <c r="Z63" s="48">
        <f t="shared" si="3"/>
        <v>0</v>
      </c>
      <c r="AB63" s="14">
        <f t="shared" si="4"/>
        <v>0</v>
      </c>
    </row>
    <row r="64" spans="1:28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98"/>
      <c r="N64" s="13"/>
      <c r="O64" s="13"/>
      <c r="P64" s="13"/>
      <c r="Q64" s="13"/>
      <c r="R64" s="13"/>
      <c r="S64" s="13"/>
      <c r="T64" s="13"/>
      <c r="U64" s="13"/>
      <c r="V64" s="13"/>
      <c r="W64" s="12"/>
      <c r="X64" s="10">
        <f t="shared" si="2"/>
        <v>0</v>
      </c>
      <c r="Y64" s="16"/>
      <c r="Z64" s="48">
        <f t="shared" si="3"/>
        <v>0</v>
      </c>
      <c r="AB64" s="14">
        <f t="shared" si="4"/>
        <v>0</v>
      </c>
    </row>
    <row r="65" spans="1:28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98"/>
      <c r="N65" s="13"/>
      <c r="O65" s="13"/>
      <c r="P65" s="13"/>
      <c r="Q65" s="13"/>
      <c r="R65" s="13"/>
      <c r="S65" s="13"/>
      <c r="T65" s="13"/>
      <c r="U65" s="13"/>
      <c r="V65" s="13"/>
      <c r="W65" s="12"/>
      <c r="X65" s="10">
        <f t="shared" si="2"/>
        <v>0</v>
      </c>
      <c r="Y65" s="16"/>
      <c r="Z65" s="48">
        <f t="shared" si="3"/>
        <v>0</v>
      </c>
      <c r="AB65" s="14">
        <f t="shared" si="4"/>
        <v>0</v>
      </c>
    </row>
    <row r="66" spans="1:28" ht="15">
      <c r="A66" s="3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98"/>
      <c r="N66" s="13"/>
      <c r="O66" s="13"/>
      <c r="P66" s="13"/>
      <c r="Q66" s="13"/>
      <c r="R66" s="13"/>
      <c r="S66" s="13"/>
      <c r="T66" s="13"/>
      <c r="U66" s="13"/>
      <c r="V66" s="13"/>
      <c r="W66" s="12"/>
      <c r="X66" s="10">
        <f t="shared" si="2"/>
        <v>0</v>
      </c>
      <c r="Y66" s="16"/>
      <c r="Z66" s="48">
        <f t="shared" si="3"/>
        <v>0</v>
      </c>
      <c r="AB66" s="14">
        <f t="shared" si="4"/>
        <v>0</v>
      </c>
    </row>
  </sheetData>
  <sheetProtection/>
  <mergeCells count="6">
    <mergeCell ref="AE13:AF13"/>
    <mergeCell ref="AE12:AF12"/>
    <mergeCell ref="AE19:AF19"/>
    <mergeCell ref="AE20:AF20"/>
    <mergeCell ref="M5:W5"/>
    <mergeCell ref="B5:L5"/>
  </mergeCells>
  <printOptions/>
  <pageMargins left="0.37" right="0.31496062992125984" top="0.03937007874015748" bottom="0.03937007874015748" header="0.15748031496062992" footer="0.1574803149606299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Srenkova a.s.</cp:lastModifiedBy>
  <cp:lastPrinted>2016-11-05T16:43:48Z</cp:lastPrinted>
  <dcterms:created xsi:type="dcterms:W3CDTF">2003-04-01T12:06:07Z</dcterms:created>
  <dcterms:modified xsi:type="dcterms:W3CDTF">2016-11-05T17:00:14Z</dcterms:modified>
  <cp:category/>
  <cp:version/>
  <cp:contentType/>
  <cp:contentStatus/>
</cp:coreProperties>
</file>