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4"/>
  </bookViews>
  <sheets>
    <sheet name="Výsledky" sheetId="1" r:id="rId1"/>
    <sheet name="1" sheetId="2" r:id="rId2"/>
    <sheet name="2" sheetId="3" r:id="rId3"/>
    <sheet name="3" sheetId="4" r:id="rId4"/>
    <sheet name="Výsledky (2)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<sst xmlns="http://schemas.openxmlformats.org/spreadsheetml/2006/main" count="311" uniqueCount="87">
  <si>
    <t>Pořadí</t>
  </si>
  <si>
    <t>číslo</t>
  </si>
  <si>
    <t>Příjmení</t>
  </si>
  <si>
    <t>Jméno</t>
  </si>
  <si>
    <t>Celkový</t>
  </si>
  <si>
    <t>výsledek</t>
  </si>
  <si>
    <t>Klub (organizace)</t>
  </si>
  <si>
    <t>Disc.</t>
  </si>
  <si>
    <t>Výsledková listina</t>
  </si>
  <si>
    <t>Start.</t>
  </si>
  <si>
    <t>Čas vyvěšení:</t>
  </si>
  <si>
    <t xml:space="preserve"> </t>
  </si>
  <si>
    <t>Čas</t>
  </si>
  <si>
    <t>Součet</t>
  </si>
  <si>
    <t xml:space="preserve">Disciplina 1       </t>
  </si>
  <si>
    <t xml:space="preserve">Disciplina 3       </t>
  </si>
  <si>
    <t xml:space="preserve">Disciplina 2       </t>
  </si>
  <si>
    <t>Hlavní rozhodčí:</t>
  </si>
  <si>
    <t>Zbraň</t>
  </si>
  <si>
    <t>P</t>
  </si>
  <si>
    <t>K</t>
  </si>
  <si>
    <t>R =</t>
  </si>
  <si>
    <t>Ředitel závodu:</t>
  </si>
  <si>
    <t xml:space="preserve"> Tr.Body</t>
  </si>
  <si>
    <t>SPECIÁL</t>
  </si>
  <si>
    <t>Datum: 19.11.2016                      KVZ policie Počátky</t>
  </si>
  <si>
    <t>střelecké soutěže k. č. 821</t>
  </si>
  <si>
    <t>1-090</t>
  </si>
  <si>
    <t>1-089</t>
  </si>
  <si>
    <t xml:space="preserve">Adensam </t>
  </si>
  <si>
    <t>Martin</t>
  </si>
  <si>
    <t>SK Žirovnice</t>
  </si>
  <si>
    <t xml:space="preserve">Koch  st. </t>
  </si>
  <si>
    <t>Miroslav</t>
  </si>
  <si>
    <t>Kvz Policie Počátky</t>
  </si>
  <si>
    <t>Herceg</t>
  </si>
  <si>
    <t>Bohumil</t>
  </si>
  <si>
    <t>Koch   ml.</t>
  </si>
  <si>
    <t xml:space="preserve">Fuksa  </t>
  </si>
  <si>
    <t>Viktor</t>
  </si>
  <si>
    <t xml:space="preserve">Kostříž </t>
  </si>
  <si>
    <t>Jaroslav</t>
  </si>
  <si>
    <t xml:space="preserve">Matějka </t>
  </si>
  <si>
    <t>Milan</t>
  </si>
  <si>
    <t>Jindžichův Hradec</t>
  </si>
  <si>
    <t>Mesároš</t>
  </si>
  <si>
    <t>Štefan</t>
  </si>
  <si>
    <t>KVZ Fruko J.Hradec</t>
  </si>
  <si>
    <t>Krejča</t>
  </si>
  <si>
    <t>Vladimír</t>
  </si>
  <si>
    <t xml:space="preserve">Fiala  </t>
  </si>
  <si>
    <t>KVZ Friko J.Hradec</t>
  </si>
  <si>
    <t xml:space="preserve">Urbanec  </t>
  </si>
  <si>
    <t>Antonín</t>
  </si>
  <si>
    <t>Nikodým</t>
  </si>
  <si>
    <t>David</t>
  </si>
  <si>
    <t>KVZ Pelhřimov</t>
  </si>
  <si>
    <t>Landkammer</t>
  </si>
  <si>
    <t>Václav</t>
  </si>
  <si>
    <t xml:space="preserve">Švihálek </t>
  </si>
  <si>
    <t>Jiří</t>
  </si>
  <si>
    <t xml:space="preserve">Píša </t>
  </si>
  <si>
    <t>Ladislav</t>
  </si>
  <si>
    <t>KVZ Třebíč</t>
  </si>
  <si>
    <t xml:space="preserve">Brejžek </t>
  </si>
  <si>
    <t>Vojtěch</t>
  </si>
  <si>
    <t xml:space="preserve">VejslíK </t>
  </si>
  <si>
    <t xml:space="preserve">Jílek  </t>
  </si>
  <si>
    <t>Pechová</t>
  </si>
  <si>
    <t>Hana</t>
  </si>
  <si>
    <t>SK Telč</t>
  </si>
  <si>
    <t>Mironiuk</t>
  </si>
  <si>
    <t>Zdeněk</t>
  </si>
  <si>
    <t>Červenka</t>
  </si>
  <si>
    <t>Pavel</t>
  </si>
  <si>
    <t>KVZ Perlhřimov</t>
  </si>
  <si>
    <t>Ladič</t>
  </si>
  <si>
    <t>Tibor</t>
  </si>
  <si>
    <t>Třebíč</t>
  </si>
  <si>
    <t xml:space="preserve">Získal </t>
  </si>
  <si>
    <t>Karel</t>
  </si>
  <si>
    <t xml:space="preserve">Čekal </t>
  </si>
  <si>
    <t>Josef</t>
  </si>
  <si>
    <t>R</t>
  </si>
  <si>
    <t>SSK Telč</t>
  </si>
  <si>
    <t>METR</t>
  </si>
  <si>
    <t>TS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</si>
</sst>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0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22"/>
      <name val="Impact"/>
      <family val="2"/>
    </font>
    <font>
      <b/>
      <sz val="22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 CE"/>
      <family val="0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2" fontId="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shrinkToFit="1"/>
      <protection/>
    </xf>
    <xf numFmtId="0" fontId="1" fillId="0" borderId="14" xfId="0" applyFont="1" applyBorder="1" applyAlignment="1" applyProtection="1">
      <alignment horizontal="center" shrinkToFit="1"/>
      <protection/>
    </xf>
    <xf numFmtId="0" fontId="1" fillId="0" borderId="15" xfId="0" applyFont="1" applyBorder="1" applyAlignment="1" applyProtection="1">
      <alignment horizontal="center" shrinkToFit="1"/>
      <protection/>
    </xf>
    <xf numFmtId="0" fontId="1" fillId="0" borderId="16" xfId="0" applyFont="1" applyBorder="1" applyAlignment="1" applyProtection="1">
      <alignment horizontal="center" shrinkToFit="1"/>
      <protection/>
    </xf>
    <xf numFmtId="0" fontId="1" fillId="0" borderId="17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3" fillId="0" borderId="20" xfId="0" applyNumberFormat="1" applyFont="1" applyBorder="1" applyAlignment="1" applyProtection="1">
      <alignment/>
      <protection/>
    </xf>
    <xf numFmtId="49" fontId="3" fillId="0" borderId="2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/>
    </xf>
    <xf numFmtId="1" fontId="7" fillId="0" borderId="27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0" fillId="0" borderId="28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0" fillId="0" borderId="36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1" fontId="7" fillId="0" borderId="36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Border="1" applyAlignment="1" applyProtection="1">
      <alignment horizontal="center"/>
      <protection locked="0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/>
      <protection/>
    </xf>
    <xf numFmtId="1" fontId="7" fillId="0" borderId="20" xfId="0" applyNumberFormat="1" applyFont="1" applyBorder="1" applyAlignment="1" applyProtection="1">
      <alignment horizontal="center"/>
      <protection locked="0"/>
    </xf>
    <xf numFmtId="1" fontId="7" fillId="0" borderId="47" xfId="0" applyNumberFormat="1" applyFont="1" applyBorder="1" applyAlignment="1" applyProtection="1">
      <alignment horizontal="center"/>
      <protection locked="0"/>
    </xf>
    <xf numFmtId="1" fontId="7" fillId="0" borderId="21" xfId="0" applyNumberFormat="1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1" fontId="0" fillId="0" borderId="36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0" fillId="0" borderId="48" xfId="0" applyNumberFormat="1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4">
      <pane ySplit="705" topLeftCell="A13" activePane="bottomLeft" state="split"/>
      <selection pane="topLeft" activeCell="I4" sqref="I1:I16384"/>
      <selection pane="bottomLeft" activeCell="C32" sqref="C32"/>
    </sheetView>
  </sheetViews>
  <sheetFormatPr defaultColWidth="9.00390625" defaultRowHeight="12.75"/>
  <cols>
    <col min="1" max="2" width="5.625" style="0" customWidth="1"/>
    <col min="3" max="3" width="16.625" style="0" customWidth="1"/>
    <col min="4" max="4" width="13.00390625" style="0" customWidth="1"/>
    <col min="5" max="5" width="19.375" style="0" customWidth="1"/>
    <col min="6" max="8" width="6.375" style="0" customWidth="1"/>
    <col min="9" max="9" width="9.375" style="0" customWidth="1"/>
    <col min="10" max="10" width="11.75390625" style="0" customWidth="1"/>
  </cols>
  <sheetData>
    <row r="1" spans="1:16" ht="20.25" customHeight="1">
      <c r="A1" s="108" t="s">
        <v>8</v>
      </c>
      <c r="B1" s="109"/>
      <c r="C1" s="110"/>
      <c r="D1" s="111"/>
      <c r="E1" s="116" t="s">
        <v>24</v>
      </c>
      <c r="F1" s="117"/>
      <c r="G1" s="117"/>
      <c r="H1" s="117"/>
      <c r="I1" s="112" t="s">
        <v>25</v>
      </c>
      <c r="J1" s="113"/>
      <c r="K1" s="6"/>
      <c r="L1" s="6"/>
      <c r="M1" s="100"/>
      <c r="N1" s="100"/>
      <c r="O1" s="100"/>
      <c r="P1" s="6"/>
    </row>
    <row r="2" spans="1:16" ht="13.5" customHeight="1">
      <c r="A2" s="101" t="s">
        <v>26</v>
      </c>
      <c r="B2" s="102"/>
      <c r="C2" s="103"/>
      <c r="D2" s="104"/>
      <c r="E2" s="118"/>
      <c r="F2" s="119"/>
      <c r="G2" s="119"/>
      <c r="H2" s="119"/>
      <c r="I2" s="114"/>
      <c r="J2" s="115"/>
      <c r="K2" s="6"/>
      <c r="L2" s="6"/>
      <c r="M2" s="100"/>
      <c r="N2" s="100"/>
      <c r="O2" s="100"/>
      <c r="P2" s="6"/>
    </row>
    <row r="3" spans="1:16" ht="14.25" customHeight="1" thickBot="1">
      <c r="A3" s="105"/>
      <c r="B3" s="106"/>
      <c r="C3" s="106"/>
      <c r="D3" s="107"/>
      <c r="E3" s="120"/>
      <c r="F3" s="121"/>
      <c r="G3" s="121"/>
      <c r="H3" s="121"/>
      <c r="I3" s="114"/>
      <c r="J3" s="115"/>
      <c r="K3" s="6"/>
      <c r="L3" s="6"/>
      <c r="M3" s="100"/>
      <c r="N3" s="100"/>
      <c r="O3" s="100"/>
      <c r="P3" s="6"/>
    </row>
    <row r="4" spans="1:16" ht="12" customHeight="1">
      <c r="A4" s="12" t="s">
        <v>9</v>
      </c>
      <c r="B4" s="12" t="s">
        <v>18</v>
      </c>
      <c r="C4" s="12" t="s">
        <v>2</v>
      </c>
      <c r="D4" s="12" t="s">
        <v>3</v>
      </c>
      <c r="E4" s="47" t="s">
        <v>6</v>
      </c>
      <c r="F4" s="13" t="s">
        <v>7</v>
      </c>
      <c r="G4" s="13" t="s">
        <v>7</v>
      </c>
      <c r="H4" s="13" t="s">
        <v>7</v>
      </c>
      <c r="I4" s="12" t="s">
        <v>4</v>
      </c>
      <c r="J4" s="12" t="s">
        <v>0</v>
      </c>
      <c r="K4" s="6"/>
      <c r="L4" s="6"/>
      <c r="M4" s="6"/>
      <c r="N4" s="6"/>
      <c r="O4" s="6"/>
      <c r="P4" s="6"/>
    </row>
    <row r="5" spans="1:16" ht="13.5" customHeight="1" thickBot="1">
      <c r="A5" s="16" t="s">
        <v>1</v>
      </c>
      <c r="B5" s="16"/>
      <c r="C5" s="16"/>
      <c r="D5" s="16"/>
      <c r="E5" s="16"/>
      <c r="F5" s="15">
        <v>1</v>
      </c>
      <c r="G5" s="15">
        <v>2</v>
      </c>
      <c r="H5" s="15">
        <v>3</v>
      </c>
      <c r="I5" s="16" t="s">
        <v>5</v>
      </c>
      <c r="J5" s="16"/>
      <c r="K5" s="6"/>
      <c r="L5" s="6"/>
      <c r="M5" s="6"/>
      <c r="N5" s="6"/>
      <c r="O5" s="6"/>
      <c r="P5" s="6"/>
    </row>
    <row r="6" spans="1:16" s="1" customFormat="1" ht="12.75">
      <c r="A6" s="3">
        <v>1</v>
      </c>
      <c r="B6" s="132" t="s">
        <v>19</v>
      </c>
      <c r="C6" s="140" t="s">
        <v>29</v>
      </c>
      <c r="D6" s="95" t="s">
        <v>30</v>
      </c>
      <c r="E6" s="144" t="s">
        <v>31</v>
      </c>
      <c r="F6" s="135">
        <f>1!H4</f>
        <v>270.47</v>
      </c>
      <c r="G6" s="65">
        <f>2!H4</f>
        <v>149.23</v>
      </c>
      <c r="H6" s="65">
        <f>3!H4</f>
        <v>196.59</v>
      </c>
      <c r="I6" s="66">
        <f aca="true" t="shared" si="0" ref="I6:I37">SUM(F6:H6)</f>
        <v>616.2900000000001</v>
      </c>
      <c r="J6" s="55">
        <f aca="true" t="shared" si="1" ref="J6:J37">RANK(I6,$I$6:$I$55)</f>
        <v>7</v>
      </c>
      <c r="K6" s="23"/>
      <c r="L6" s="23"/>
      <c r="M6" s="23"/>
      <c r="N6" s="23"/>
      <c r="O6" s="23"/>
      <c r="P6" s="23"/>
    </row>
    <row r="7" spans="1:16" s="1" customFormat="1" ht="12.75">
      <c r="A7" s="2">
        <v>2</v>
      </c>
      <c r="B7" s="133" t="s">
        <v>19</v>
      </c>
      <c r="C7" s="83" t="s">
        <v>32</v>
      </c>
      <c r="D7" s="93" t="s">
        <v>33</v>
      </c>
      <c r="E7" s="85" t="s">
        <v>34</v>
      </c>
      <c r="F7" s="135">
        <f>1!H5</f>
        <v>171.55</v>
      </c>
      <c r="G7" s="67">
        <f>2!H5</f>
        <v>162.01</v>
      </c>
      <c r="H7" s="67">
        <f>3!H5</f>
        <v>174.85</v>
      </c>
      <c r="I7" s="68">
        <f t="shared" si="0"/>
        <v>508.40999999999997</v>
      </c>
      <c r="J7" s="56">
        <f t="shared" si="1"/>
        <v>22</v>
      </c>
      <c r="K7" s="23"/>
      <c r="L7" s="23"/>
      <c r="M7" s="23"/>
      <c r="N7" s="23"/>
      <c r="O7" s="23"/>
      <c r="P7" s="23"/>
    </row>
    <row r="8" spans="1:16" s="1" customFormat="1" ht="12.75">
      <c r="A8" s="2">
        <v>3</v>
      </c>
      <c r="B8" s="133" t="s">
        <v>19</v>
      </c>
      <c r="C8" s="83" t="s">
        <v>35</v>
      </c>
      <c r="D8" s="93" t="s">
        <v>36</v>
      </c>
      <c r="E8" s="85" t="s">
        <v>34</v>
      </c>
      <c r="F8" s="135">
        <f>1!H6</f>
        <v>250.03</v>
      </c>
      <c r="G8" s="67">
        <f>2!H6</f>
        <v>156.65</v>
      </c>
      <c r="H8" s="67">
        <f>3!H6</f>
        <v>176.64</v>
      </c>
      <c r="I8" s="68">
        <f t="shared" si="0"/>
        <v>583.3199999999999</v>
      </c>
      <c r="J8" s="56">
        <f t="shared" si="1"/>
        <v>15</v>
      </c>
      <c r="K8" s="23"/>
      <c r="L8" s="23"/>
      <c r="M8" s="23"/>
      <c r="N8" s="23"/>
      <c r="O8" s="23"/>
      <c r="P8" s="23"/>
    </row>
    <row r="9" spans="1:16" s="1" customFormat="1" ht="12.75">
      <c r="A9" s="2">
        <v>4</v>
      </c>
      <c r="B9" s="133" t="s">
        <v>19</v>
      </c>
      <c r="C9" s="83" t="s">
        <v>37</v>
      </c>
      <c r="D9" s="93" t="s">
        <v>33</v>
      </c>
      <c r="E9" s="85" t="s">
        <v>34</v>
      </c>
      <c r="F9" s="135">
        <f>1!H7</f>
        <v>251.95</v>
      </c>
      <c r="G9" s="67">
        <f>2!H7</f>
        <v>160.89</v>
      </c>
      <c r="H9" s="67">
        <f>3!H7</f>
        <v>180.37</v>
      </c>
      <c r="I9" s="68">
        <f t="shared" si="0"/>
        <v>593.21</v>
      </c>
      <c r="J9" s="56">
        <f t="shared" si="1"/>
        <v>8</v>
      </c>
      <c r="K9" s="23"/>
      <c r="L9" s="23"/>
      <c r="M9" s="23"/>
      <c r="N9" s="23"/>
      <c r="O9" s="23"/>
      <c r="P9" s="23"/>
    </row>
    <row r="10" spans="1:16" s="1" customFormat="1" ht="15">
      <c r="A10" s="2">
        <v>5</v>
      </c>
      <c r="B10" s="133" t="s">
        <v>19</v>
      </c>
      <c r="C10" s="86" t="s">
        <v>38</v>
      </c>
      <c r="D10" s="91" t="s">
        <v>39</v>
      </c>
      <c r="E10" s="86" t="s">
        <v>34</v>
      </c>
      <c r="F10" s="135">
        <f>1!H8</f>
        <v>277.14</v>
      </c>
      <c r="G10" s="67">
        <f>2!H8</f>
        <v>161.72</v>
      </c>
      <c r="H10" s="67">
        <f>3!H8</f>
        <v>193.03</v>
      </c>
      <c r="I10" s="68">
        <f t="shared" si="0"/>
        <v>631.89</v>
      </c>
      <c r="J10" s="56">
        <f t="shared" si="1"/>
        <v>5</v>
      </c>
      <c r="K10" s="23"/>
      <c r="L10" s="23"/>
      <c r="M10" s="23"/>
      <c r="N10" s="23"/>
      <c r="O10" s="23"/>
      <c r="P10" s="23"/>
    </row>
    <row r="11" spans="1:16" s="1" customFormat="1" ht="12.75">
      <c r="A11" s="2">
        <v>6</v>
      </c>
      <c r="B11" s="133" t="s">
        <v>19</v>
      </c>
      <c r="C11" s="83" t="s">
        <v>40</v>
      </c>
      <c r="D11" s="93" t="s">
        <v>41</v>
      </c>
      <c r="E11" s="85" t="s">
        <v>34</v>
      </c>
      <c r="F11" s="135">
        <f>1!H9</f>
        <v>268.13</v>
      </c>
      <c r="G11" s="67">
        <f>2!H9</f>
        <v>121.72</v>
      </c>
      <c r="H11" s="67">
        <f>3!H9</f>
        <v>126.08</v>
      </c>
      <c r="I11" s="68">
        <f t="shared" si="0"/>
        <v>515.9300000000001</v>
      </c>
      <c r="J11" s="56">
        <f t="shared" si="1"/>
        <v>21</v>
      </c>
      <c r="K11" s="23"/>
      <c r="L11" s="23"/>
      <c r="M11" s="23"/>
      <c r="N11" s="23"/>
      <c r="O11" s="23"/>
      <c r="P11" s="23"/>
    </row>
    <row r="12" spans="1:16" s="1" customFormat="1" ht="15">
      <c r="A12" s="2">
        <v>7</v>
      </c>
      <c r="B12" s="133" t="s">
        <v>19</v>
      </c>
      <c r="C12" s="86" t="s">
        <v>42</v>
      </c>
      <c r="D12" s="91" t="s">
        <v>43</v>
      </c>
      <c r="E12" s="86" t="s">
        <v>44</v>
      </c>
      <c r="F12" s="135">
        <f>1!H10</f>
        <v>0</v>
      </c>
      <c r="G12" s="67">
        <f>2!H10</f>
        <v>3.3000000000000114</v>
      </c>
      <c r="H12" s="67">
        <f>3!H10</f>
        <v>0</v>
      </c>
      <c r="I12" s="68">
        <f t="shared" si="0"/>
        <v>3.3000000000000114</v>
      </c>
      <c r="J12" s="56">
        <f t="shared" si="1"/>
        <v>28</v>
      </c>
      <c r="K12" s="23"/>
      <c r="L12" s="23"/>
      <c r="M12" s="23"/>
      <c r="N12" s="23"/>
      <c r="O12" s="23"/>
      <c r="P12" s="23"/>
    </row>
    <row r="13" spans="1:16" s="1" customFormat="1" ht="12.75">
      <c r="A13" s="2">
        <v>8</v>
      </c>
      <c r="B13" s="133" t="s">
        <v>19</v>
      </c>
      <c r="C13" s="141" t="s">
        <v>45</v>
      </c>
      <c r="D13" s="96" t="s">
        <v>46</v>
      </c>
      <c r="E13" s="92" t="s">
        <v>47</v>
      </c>
      <c r="F13" s="135">
        <f>1!H11</f>
        <v>149.26</v>
      </c>
      <c r="G13" s="67">
        <f>2!H11</f>
        <v>170.47</v>
      </c>
      <c r="H13" s="67">
        <f>3!H11</f>
        <v>185.2</v>
      </c>
      <c r="I13" s="68">
        <f t="shared" si="0"/>
        <v>504.93</v>
      </c>
      <c r="J13" s="56">
        <f t="shared" si="1"/>
        <v>24</v>
      </c>
      <c r="K13" s="23"/>
      <c r="L13" s="23"/>
      <c r="M13" s="23"/>
      <c r="N13" s="23"/>
      <c r="O13" s="23"/>
      <c r="P13" s="23"/>
    </row>
    <row r="14" spans="1:16" s="1" customFormat="1" ht="15">
      <c r="A14" s="2">
        <v>9</v>
      </c>
      <c r="B14" s="133" t="s">
        <v>19</v>
      </c>
      <c r="C14" s="89" t="s">
        <v>48</v>
      </c>
      <c r="D14" s="97" t="s">
        <v>49</v>
      </c>
      <c r="E14" s="89" t="s">
        <v>34</v>
      </c>
      <c r="F14" s="135">
        <f>1!H12</f>
        <v>151.95</v>
      </c>
      <c r="G14" s="67">
        <f>2!H12</f>
        <v>159.32999999999998</v>
      </c>
      <c r="H14" s="67">
        <f>3!H12</f>
        <v>181.45</v>
      </c>
      <c r="I14" s="68">
        <f t="shared" si="0"/>
        <v>492.72999999999996</v>
      </c>
      <c r="J14" s="56">
        <f t="shared" si="1"/>
        <v>25</v>
      </c>
      <c r="K14" s="23"/>
      <c r="L14" s="23"/>
      <c r="M14" s="23"/>
      <c r="N14" s="23"/>
      <c r="O14" s="23"/>
      <c r="P14" s="23"/>
    </row>
    <row r="15" spans="1:16" s="1" customFormat="1" ht="12.75">
      <c r="A15" s="2">
        <v>10</v>
      </c>
      <c r="B15" s="133" t="s">
        <v>19</v>
      </c>
      <c r="C15" s="83" t="s">
        <v>50</v>
      </c>
      <c r="D15" s="93" t="s">
        <v>33</v>
      </c>
      <c r="E15" s="85" t="s">
        <v>51</v>
      </c>
      <c r="F15" s="135">
        <f>1!H13</f>
        <v>257.67</v>
      </c>
      <c r="G15" s="67">
        <f>2!H13</f>
        <v>150.29</v>
      </c>
      <c r="H15" s="67">
        <f>3!H13</f>
        <v>163.6</v>
      </c>
      <c r="I15" s="68">
        <f t="shared" si="0"/>
        <v>571.5600000000001</v>
      </c>
      <c r="J15" s="56">
        <f t="shared" si="1"/>
        <v>17</v>
      </c>
      <c r="K15" s="23"/>
      <c r="L15" s="23"/>
      <c r="M15" s="23"/>
      <c r="N15" s="23"/>
      <c r="O15" s="23"/>
      <c r="P15" s="23"/>
    </row>
    <row r="16" spans="1:16" s="1" customFormat="1" ht="12.75">
      <c r="A16" s="2">
        <v>11</v>
      </c>
      <c r="B16" s="133" t="s">
        <v>19</v>
      </c>
      <c r="C16" s="83" t="s">
        <v>52</v>
      </c>
      <c r="D16" s="93" t="s">
        <v>53</v>
      </c>
      <c r="E16" s="85" t="s">
        <v>47</v>
      </c>
      <c r="F16" s="135">
        <f>1!H14</f>
        <v>175.39</v>
      </c>
      <c r="G16" s="67">
        <f>2!H14</f>
        <v>148.51</v>
      </c>
      <c r="H16" s="67">
        <f>3!H14</f>
        <v>106.13</v>
      </c>
      <c r="I16" s="68">
        <f t="shared" si="0"/>
        <v>430.03</v>
      </c>
      <c r="J16" s="56">
        <f t="shared" si="1"/>
        <v>26</v>
      </c>
      <c r="K16" s="23"/>
      <c r="L16" s="23"/>
      <c r="M16" s="23"/>
      <c r="N16" s="23"/>
      <c r="O16" s="23"/>
      <c r="P16" s="23"/>
    </row>
    <row r="17" spans="1:16" s="1" customFormat="1" ht="12.75">
      <c r="A17" s="2">
        <v>12</v>
      </c>
      <c r="B17" s="133" t="s">
        <v>19</v>
      </c>
      <c r="C17" s="83" t="s">
        <v>54</v>
      </c>
      <c r="D17" s="93" t="s">
        <v>55</v>
      </c>
      <c r="E17" s="85" t="s">
        <v>56</v>
      </c>
      <c r="F17" s="135">
        <f>1!H15</f>
        <v>288.57</v>
      </c>
      <c r="G17" s="67">
        <f>2!H15</f>
        <v>170.86</v>
      </c>
      <c r="H17" s="67">
        <f>3!H15</f>
        <v>208.22</v>
      </c>
      <c r="I17" s="68">
        <f t="shared" si="0"/>
        <v>667.65</v>
      </c>
      <c r="J17" s="56">
        <f t="shared" si="1"/>
        <v>1</v>
      </c>
      <c r="K17" s="23"/>
      <c r="L17" s="23"/>
      <c r="M17" s="23"/>
      <c r="N17" s="23"/>
      <c r="O17" s="23"/>
      <c r="P17" s="23"/>
    </row>
    <row r="18" spans="1:16" s="1" customFormat="1" ht="15">
      <c r="A18" s="2">
        <v>13</v>
      </c>
      <c r="B18" s="133" t="s">
        <v>19</v>
      </c>
      <c r="C18" s="89" t="s">
        <v>57</v>
      </c>
      <c r="D18" s="97" t="s">
        <v>58</v>
      </c>
      <c r="E18" s="89" t="s">
        <v>47</v>
      </c>
      <c r="F18" s="135">
        <f>1!H16</f>
        <v>240.51</v>
      </c>
      <c r="G18" s="67">
        <f>2!H16</f>
        <v>144.96</v>
      </c>
      <c r="H18" s="67">
        <f>3!H16</f>
        <v>191.96</v>
      </c>
      <c r="I18" s="68">
        <f t="shared" si="0"/>
        <v>577.4300000000001</v>
      </c>
      <c r="J18" s="56">
        <f t="shared" si="1"/>
        <v>16</v>
      </c>
      <c r="K18" s="23"/>
      <c r="L18" s="23"/>
      <c r="M18" s="23"/>
      <c r="N18" s="23"/>
      <c r="O18" s="23"/>
      <c r="P18" s="23"/>
    </row>
    <row r="19" spans="1:16" s="1" customFormat="1" ht="12.75">
      <c r="A19" s="2">
        <v>14</v>
      </c>
      <c r="B19" s="133" t="s">
        <v>19</v>
      </c>
      <c r="C19" s="83" t="s">
        <v>59</v>
      </c>
      <c r="D19" s="93" t="s">
        <v>60</v>
      </c>
      <c r="E19" s="85" t="s">
        <v>51</v>
      </c>
      <c r="F19" s="135">
        <f>1!H17</f>
        <v>266.81</v>
      </c>
      <c r="G19" s="67">
        <f>2!H17</f>
        <v>145.64</v>
      </c>
      <c r="H19" s="67">
        <f>3!H17</f>
        <v>152.55</v>
      </c>
      <c r="I19" s="68">
        <f t="shared" si="0"/>
        <v>565</v>
      </c>
      <c r="J19" s="56">
        <f t="shared" si="1"/>
        <v>18</v>
      </c>
      <c r="K19" s="23"/>
      <c r="L19" s="23"/>
      <c r="M19" s="23"/>
      <c r="N19" s="23"/>
      <c r="O19" s="23"/>
      <c r="P19" s="23"/>
    </row>
    <row r="20" spans="1:16" s="1" customFormat="1" ht="12.75">
      <c r="A20" s="2">
        <v>15</v>
      </c>
      <c r="B20" s="133" t="s">
        <v>19</v>
      </c>
      <c r="C20" s="83" t="s">
        <v>61</v>
      </c>
      <c r="D20" s="93" t="s">
        <v>62</v>
      </c>
      <c r="E20" s="85" t="s">
        <v>63</v>
      </c>
      <c r="F20" s="135">
        <f>1!H18</f>
        <v>209.99</v>
      </c>
      <c r="G20" s="67">
        <f>2!H18</f>
        <v>162.04</v>
      </c>
      <c r="H20" s="67">
        <f>3!H18</f>
        <v>171.23000000000002</v>
      </c>
      <c r="I20" s="68">
        <f t="shared" si="0"/>
        <v>543.26</v>
      </c>
      <c r="J20" s="56">
        <f t="shared" si="1"/>
        <v>20</v>
      </c>
      <c r="K20" s="23"/>
      <c r="L20" s="23"/>
      <c r="M20" s="23"/>
      <c r="N20" s="23"/>
      <c r="O20" s="23"/>
      <c r="P20" s="23"/>
    </row>
    <row r="21" spans="1:16" s="1" customFormat="1" ht="15">
      <c r="A21" s="2">
        <v>16</v>
      </c>
      <c r="B21" s="133" t="s">
        <v>19</v>
      </c>
      <c r="C21" s="89" t="s">
        <v>64</v>
      </c>
      <c r="D21" s="97" t="s">
        <v>65</v>
      </c>
      <c r="E21" s="89" t="s">
        <v>47</v>
      </c>
      <c r="F21" s="135">
        <f>1!H19</f>
        <v>254.53</v>
      </c>
      <c r="G21" s="67">
        <f>2!H19</f>
        <v>162.88</v>
      </c>
      <c r="H21" s="67">
        <f>3!H19</f>
        <v>173.91</v>
      </c>
      <c r="I21" s="68">
        <f t="shared" si="0"/>
        <v>591.3199999999999</v>
      </c>
      <c r="J21" s="56">
        <f t="shared" si="1"/>
        <v>9</v>
      </c>
      <c r="K21" s="23"/>
      <c r="L21" s="23"/>
      <c r="M21" s="23"/>
      <c r="N21" s="23"/>
      <c r="O21" s="23"/>
      <c r="P21" s="23"/>
    </row>
    <row r="22" spans="1:16" s="1" customFormat="1" ht="12.75">
      <c r="A22" s="2">
        <v>17</v>
      </c>
      <c r="B22" s="133" t="s">
        <v>19</v>
      </c>
      <c r="C22" s="83" t="s">
        <v>66</v>
      </c>
      <c r="D22" s="93" t="s">
        <v>49</v>
      </c>
      <c r="E22" s="85" t="s">
        <v>51</v>
      </c>
      <c r="F22" s="135">
        <f>1!H20</f>
        <v>274.03</v>
      </c>
      <c r="G22" s="67">
        <f>2!H20</f>
        <v>172.27</v>
      </c>
      <c r="H22" s="67">
        <f>3!H20</f>
        <v>195.23</v>
      </c>
      <c r="I22" s="68">
        <f t="shared" si="0"/>
        <v>641.53</v>
      </c>
      <c r="J22" s="56">
        <f t="shared" si="1"/>
        <v>4</v>
      </c>
      <c r="K22" s="23"/>
      <c r="L22" s="23"/>
      <c r="M22" s="23"/>
      <c r="N22" s="23"/>
      <c r="O22" s="23"/>
      <c r="P22" s="23"/>
    </row>
    <row r="23" spans="1:16" s="1" customFormat="1" ht="12.75">
      <c r="A23" s="2">
        <v>18</v>
      </c>
      <c r="B23" s="133" t="s">
        <v>19</v>
      </c>
      <c r="C23" s="83" t="s">
        <v>67</v>
      </c>
      <c r="D23" s="93" t="s">
        <v>43</v>
      </c>
      <c r="E23" s="85" t="s">
        <v>51</v>
      </c>
      <c r="F23" s="135">
        <f>1!H21</f>
        <v>96.6</v>
      </c>
      <c r="G23" s="67">
        <f>2!H21</f>
        <v>152.6</v>
      </c>
      <c r="H23" s="67">
        <f>3!H21</f>
        <v>145.6</v>
      </c>
      <c r="I23" s="68">
        <f t="shared" si="0"/>
        <v>394.79999999999995</v>
      </c>
      <c r="J23" s="56">
        <f t="shared" si="1"/>
        <v>27</v>
      </c>
      <c r="K23" s="23"/>
      <c r="L23" s="23"/>
      <c r="M23" s="23"/>
      <c r="N23" s="23"/>
      <c r="O23" s="23"/>
      <c r="P23" s="23"/>
    </row>
    <row r="24" spans="1:16" s="1" customFormat="1" ht="15">
      <c r="A24" s="2">
        <v>19</v>
      </c>
      <c r="B24" s="133" t="s">
        <v>19</v>
      </c>
      <c r="C24" s="86" t="s">
        <v>68</v>
      </c>
      <c r="D24" s="91" t="s">
        <v>69</v>
      </c>
      <c r="E24" s="86" t="s">
        <v>70</v>
      </c>
      <c r="F24" s="135">
        <f>1!H22</f>
        <v>256.1</v>
      </c>
      <c r="G24" s="67">
        <f>2!H22</f>
        <v>154.84</v>
      </c>
      <c r="H24" s="67">
        <f>3!H22</f>
        <v>176.78</v>
      </c>
      <c r="I24" s="68">
        <f t="shared" si="0"/>
        <v>587.72</v>
      </c>
      <c r="J24" s="56">
        <f t="shared" si="1"/>
        <v>12</v>
      </c>
      <c r="K24" s="23"/>
      <c r="L24" s="23"/>
      <c r="M24" s="23"/>
      <c r="N24" s="23"/>
      <c r="O24" s="23"/>
      <c r="P24" s="23"/>
    </row>
    <row r="25" spans="1:16" s="1" customFormat="1" ht="12.75">
      <c r="A25" s="2">
        <v>20</v>
      </c>
      <c r="B25" s="133" t="s">
        <v>19</v>
      </c>
      <c r="C25" s="83" t="s">
        <v>71</v>
      </c>
      <c r="D25" s="93" t="s">
        <v>72</v>
      </c>
      <c r="E25" s="85" t="s">
        <v>56</v>
      </c>
      <c r="F25" s="135">
        <f>1!H23</f>
        <v>224.7</v>
      </c>
      <c r="G25" s="67">
        <f>2!H23</f>
        <v>162.72</v>
      </c>
      <c r="H25" s="67">
        <f>3!H23</f>
        <v>203.9</v>
      </c>
      <c r="I25" s="68">
        <f t="shared" si="0"/>
        <v>591.3199999999999</v>
      </c>
      <c r="J25" s="56">
        <f t="shared" si="1"/>
        <v>9</v>
      </c>
      <c r="K25" s="23"/>
      <c r="L25" s="23"/>
      <c r="M25" s="23"/>
      <c r="N25" s="23"/>
      <c r="O25" s="23"/>
      <c r="P25" s="23"/>
    </row>
    <row r="26" spans="1:16" s="1" customFormat="1" ht="12.75">
      <c r="A26" s="2">
        <v>21</v>
      </c>
      <c r="B26" s="133" t="s">
        <v>19</v>
      </c>
      <c r="C26" s="83" t="s">
        <v>73</v>
      </c>
      <c r="D26" s="93" t="s">
        <v>74</v>
      </c>
      <c r="E26" s="85" t="s">
        <v>75</v>
      </c>
      <c r="F26" s="135">
        <f>1!H24</f>
        <v>268.57</v>
      </c>
      <c r="G26" s="67">
        <f>2!H24</f>
        <v>179.21</v>
      </c>
      <c r="H26" s="67">
        <f>3!H24</f>
        <v>201.8</v>
      </c>
      <c r="I26" s="68">
        <f t="shared" si="0"/>
        <v>649.5799999999999</v>
      </c>
      <c r="J26" s="56">
        <f t="shared" si="1"/>
        <v>3</v>
      </c>
      <c r="K26" s="23"/>
      <c r="L26" s="23"/>
      <c r="M26" s="23"/>
      <c r="N26" s="23"/>
      <c r="O26" s="23"/>
      <c r="P26" s="23"/>
    </row>
    <row r="27" spans="1:16" s="1" customFormat="1" ht="15">
      <c r="A27" s="2">
        <v>22</v>
      </c>
      <c r="B27" s="133" t="s">
        <v>19</v>
      </c>
      <c r="C27" s="86" t="s">
        <v>76</v>
      </c>
      <c r="D27" s="96" t="s">
        <v>77</v>
      </c>
      <c r="E27" s="97" t="s">
        <v>78</v>
      </c>
      <c r="F27" s="135">
        <f>1!H25</f>
        <v>281.54</v>
      </c>
      <c r="G27" s="67">
        <f>2!H25</f>
        <v>174.26</v>
      </c>
      <c r="H27" s="67">
        <f>3!H25</f>
        <v>197.67000000000002</v>
      </c>
      <c r="I27" s="68">
        <f t="shared" si="0"/>
        <v>653.47</v>
      </c>
      <c r="J27" s="56">
        <f t="shared" si="1"/>
        <v>2</v>
      </c>
      <c r="K27" s="23"/>
      <c r="L27" s="23"/>
      <c r="M27" s="23"/>
      <c r="N27" s="23"/>
      <c r="O27" s="23"/>
      <c r="P27" s="23"/>
    </row>
    <row r="28" spans="1:16" s="1" customFormat="1" ht="12.75">
      <c r="A28" s="2">
        <v>23</v>
      </c>
      <c r="B28" s="133" t="s">
        <v>19</v>
      </c>
      <c r="C28" s="83" t="s">
        <v>79</v>
      </c>
      <c r="D28" s="93" t="s">
        <v>80</v>
      </c>
      <c r="E28" s="85" t="s">
        <v>56</v>
      </c>
      <c r="F28" s="135">
        <f>1!H26</f>
        <v>236.3</v>
      </c>
      <c r="G28" s="67">
        <f>2!H26</f>
        <v>162.07999999999998</v>
      </c>
      <c r="H28" s="67">
        <f>3!H26</f>
        <v>191.26</v>
      </c>
      <c r="I28" s="68">
        <f t="shared" si="0"/>
        <v>589.64</v>
      </c>
      <c r="J28" s="56">
        <f t="shared" si="1"/>
        <v>11</v>
      </c>
      <c r="K28" s="23"/>
      <c r="L28" s="23"/>
      <c r="M28" s="23"/>
      <c r="N28" s="23"/>
      <c r="O28" s="23"/>
      <c r="P28" s="23"/>
    </row>
    <row r="29" spans="1:16" s="1" customFormat="1" ht="12.75">
      <c r="A29" s="2">
        <v>24</v>
      </c>
      <c r="B29" s="133" t="s">
        <v>19</v>
      </c>
      <c r="C29" s="83" t="s">
        <v>81</v>
      </c>
      <c r="D29" s="93" t="s">
        <v>82</v>
      </c>
      <c r="E29" s="85" t="s">
        <v>47</v>
      </c>
      <c r="F29" s="135">
        <f>1!H27</f>
        <v>246.98000000000002</v>
      </c>
      <c r="G29" s="67">
        <f>2!H27</f>
        <v>157.34</v>
      </c>
      <c r="H29" s="67">
        <f>3!H27</f>
        <v>179.26</v>
      </c>
      <c r="I29" s="68">
        <f t="shared" si="0"/>
        <v>583.58</v>
      </c>
      <c r="J29" s="56">
        <f t="shared" si="1"/>
        <v>14</v>
      </c>
      <c r="K29" s="23"/>
      <c r="L29" s="23"/>
      <c r="M29" s="23"/>
      <c r="N29" s="23"/>
      <c r="O29" s="23"/>
      <c r="P29" s="23"/>
    </row>
    <row r="30" spans="1:16" s="1" customFormat="1" ht="12.75">
      <c r="A30" s="2">
        <v>25</v>
      </c>
      <c r="B30" s="133" t="s">
        <v>83</v>
      </c>
      <c r="C30" s="83" t="s">
        <v>29</v>
      </c>
      <c r="D30" s="93" t="s">
        <v>30</v>
      </c>
      <c r="E30" s="85" t="s">
        <v>31</v>
      </c>
      <c r="F30" s="135">
        <f>1!H28</f>
        <v>216.3</v>
      </c>
      <c r="G30" s="67">
        <f>2!H28</f>
        <v>165.5</v>
      </c>
      <c r="H30" s="67">
        <f>3!H28</f>
        <v>175.45</v>
      </c>
      <c r="I30" s="68">
        <f t="shared" si="0"/>
        <v>557.25</v>
      </c>
      <c r="J30" s="56">
        <f t="shared" si="1"/>
        <v>19</v>
      </c>
      <c r="K30" s="23"/>
      <c r="L30" s="23"/>
      <c r="M30" s="23"/>
      <c r="N30" s="23"/>
      <c r="O30" s="23"/>
      <c r="P30" s="23"/>
    </row>
    <row r="31" spans="1:16" s="1" customFormat="1" ht="12.75">
      <c r="A31" s="2">
        <v>26</v>
      </c>
      <c r="B31" s="133" t="s">
        <v>83</v>
      </c>
      <c r="C31" s="83" t="s">
        <v>59</v>
      </c>
      <c r="D31" s="93" t="s">
        <v>60</v>
      </c>
      <c r="E31" s="85" t="s">
        <v>51</v>
      </c>
      <c r="F31" s="135">
        <f>1!H29</f>
        <v>211.56</v>
      </c>
      <c r="G31" s="67">
        <f>2!H29</f>
        <v>154.76</v>
      </c>
      <c r="H31" s="67">
        <f>3!H29</f>
        <v>139.92000000000002</v>
      </c>
      <c r="I31" s="68">
        <f t="shared" si="0"/>
        <v>506.24</v>
      </c>
      <c r="J31" s="56">
        <f t="shared" si="1"/>
        <v>23</v>
      </c>
      <c r="K31" s="23"/>
      <c r="L31" s="23"/>
      <c r="M31" s="23"/>
      <c r="N31" s="23"/>
      <c r="O31" s="23"/>
      <c r="P31" s="23"/>
    </row>
    <row r="32" spans="1:16" s="1" customFormat="1" ht="12.75">
      <c r="A32" s="2">
        <v>27</v>
      </c>
      <c r="B32" s="133" t="s">
        <v>86</v>
      </c>
      <c r="C32" s="83" t="s">
        <v>71</v>
      </c>
      <c r="D32" s="93" t="s">
        <v>72</v>
      </c>
      <c r="E32" s="85" t="s">
        <v>84</v>
      </c>
      <c r="F32" s="135">
        <f>1!H30</f>
        <v>229.9</v>
      </c>
      <c r="G32" s="67">
        <f>2!H30</f>
        <v>167.45</v>
      </c>
      <c r="H32" s="67">
        <f>3!H30</f>
        <v>189.36</v>
      </c>
      <c r="I32" s="68">
        <f t="shared" si="0"/>
        <v>586.71</v>
      </c>
      <c r="J32" s="56">
        <f t="shared" si="1"/>
        <v>13</v>
      </c>
      <c r="K32" s="23"/>
      <c r="L32" s="23"/>
      <c r="M32" s="23"/>
      <c r="N32" s="23"/>
      <c r="O32" s="23"/>
      <c r="P32" s="23"/>
    </row>
    <row r="33" spans="1:16" s="1" customFormat="1" ht="12.75">
      <c r="A33" s="2">
        <v>28</v>
      </c>
      <c r="B33" s="133" t="s">
        <v>83</v>
      </c>
      <c r="C33" s="83" t="s">
        <v>73</v>
      </c>
      <c r="D33" s="93" t="s">
        <v>74</v>
      </c>
      <c r="E33" s="85" t="s">
        <v>75</v>
      </c>
      <c r="F33" s="135">
        <f>1!H31</f>
        <v>259.69</v>
      </c>
      <c r="G33" s="67">
        <f>2!H31</f>
        <v>172.02</v>
      </c>
      <c r="H33" s="67">
        <f>3!H31</f>
        <v>191.32999999999998</v>
      </c>
      <c r="I33" s="68">
        <f t="shared" si="0"/>
        <v>623.04</v>
      </c>
      <c r="J33" s="56">
        <f t="shared" si="1"/>
        <v>6</v>
      </c>
      <c r="K33" s="23"/>
      <c r="L33" s="23"/>
      <c r="M33" s="23"/>
      <c r="N33" s="23"/>
      <c r="O33" s="23"/>
      <c r="P33" s="23"/>
    </row>
    <row r="34" spans="1:16" s="1" customFormat="1" ht="12.75">
      <c r="A34" s="2">
        <v>29</v>
      </c>
      <c r="B34" s="133" t="s">
        <v>19</v>
      </c>
      <c r="C34" s="142"/>
      <c r="D34" s="92"/>
      <c r="E34" s="142"/>
      <c r="F34" s="135">
        <f>1!H32</f>
        <v>0</v>
      </c>
      <c r="G34" s="67">
        <f>2!H32</f>
        <v>0</v>
      </c>
      <c r="H34" s="67">
        <f>3!H32</f>
        <v>0</v>
      </c>
      <c r="I34" s="68">
        <f t="shared" si="0"/>
        <v>0</v>
      </c>
      <c r="J34" s="56">
        <f t="shared" si="1"/>
        <v>29</v>
      </c>
      <c r="K34" s="23"/>
      <c r="L34" s="23"/>
      <c r="M34" s="23"/>
      <c r="N34" s="23"/>
      <c r="O34" s="23"/>
      <c r="P34" s="23"/>
    </row>
    <row r="35" spans="1:16" s="1" customFormat="1" ht="12.75">
      <c r="A35" s="2">
        <v>30</v>
      </c>
      <c r="B35" s="133" t="s">
        <v>19</v>
      </c>
      <c r="C35" s="83"/>
      <c r="D35" s="93"/>
      <c r="E35" s="85"/>
      <c r="F35" s="135">
        <f>1!H33</f>
        <v>0</v>
      </c>
      <c r="G35" s="67">
        <f>2!H33</f>
        <v>0</v>
      </c>
      <c r="H35" s="67">
        <f>3!H33</f>
        <v>0</v>
      </c>
      <c r="I35" s="68">
        <f t="shared" si="0"/>
        <v>0</v>
      </c>
      <c r="J35" s="56">
        <f t="shared" si="1"/>
        <v>29</v>
      </c>
      <c r="K35" s="23"/>
      <c r="L35" s="23"/>
      <c r="M35" s="23"/>
      <c r="N35" s="23"/>
      <c r="O35" s="23"/>
      <c r="P35" s="23"/>
    </row>
    <row r="36" spans="1:16" s="1" customFormat="1" ht="12.75">
      <c r="A36" s="2">
        <v>31</v>
      </c>
      <c r="B36" s="133" t="s">
        <v>19</v>
      </c>
      <c r="C36" s="83"/>
      <c r="D36" s="93"/>
      <c r="E36" s="85"/>
      <c r="F36" s="135">
        <f>1!H34</f>
        <v>0</v>
      </c>
      <c r="G36" s="67">
        <f>2!H34</f>
        <v>0</v>
      </c>
      <c r="H36" s="67">
        <f>3!H34</f>
        <v>0</v>
      </c>
      <c r="I36" s="68">
        <f t="shared" si="0"/>
        <v>0</v>
      </c>
      <c r="J36" s="56">
        <f t="shared" si="1"/>
        <v>29</v>
      </c>
      <c r="K36" s="23"/>
      <c r="L36" s="23"/>
      <c r="M36" s="23"/>
      <c r="N36" s="23"/>
      <c r="O36" s="23"/>
      <c r="P36" s="23"/>
    </row>
    <row r="37" spans="1:16" s="1" customFormat="1" ht="12.75">
      <c r="A37" s="2">
        <v>32</v>
      </c>
      <c r="B37" s="133" t="s">
        <v>19</v>
      </c>
      <c r="C37" s="83"/>
      <c r="D37" s="93"/>
      <c r="E37" s="85"/>
      <c r="F37" s="135">
        <f>1!H35</f>
        <v>0</v>
      </c>
      <c r="G37" s="67">
        <f>2!H35</f>
        <v>0</v>
      </c>
      <c r="H37" s="67">
        <f>3!H35</f>
        <v>0</v>
      </c>
      <c r="I37" s="68">
        <f t="shared" si="0"/>
        <v>0</v>
      </c>
      <c r="J37" s="56">
        <f t="shared" si="1"/>
        <v>29</v>
      </c>
      <c r="K37" s="23"/>
      <c r="L37" s="23"/>
      <c r="M37" s="23"/>
      <c r="N37" s="23"/>
      <c r="O37" s="23"/>
      <c r="P37" s="23"/>
    </row>
    <row r="38" spans="1:16" s="1" customFormat="1" ht="12.75">
      <c r="A38" s="2">
        <v>33</v>
      </c>
      <c r="B38" s="133" t="s">
        <v>19</v>
      </c>
      <c r="C38" s="83"/>
      <c r="D38" s="93"/>
      <c r="E38" s="85"/>
      <c r="F38" s="135">
        <f>1!H36</f>
        <v>0</v>
      </c>
      <c r="G38" s="67">
        <f>2!H36</f>
        <v>0</v>
      </c>
      <c r="H38" s="67">
        <f>3!H36</f>
        <v>0</v>
      </c>
      <c r="I38" s="68">
        <f aca="true" t="shared" si="2" ref="I38:I55">SUM(F38:H38)</f>
        <v>0</v>
      </c>
      <c r="J38" s="56">
        <f aca="true" t="shared" si="3" ref="J38:J55">RANK(I38,$I$6:$I$55)</f>
        <v>29</v>
      </c>
      <c r="K38" s="23"/>
      <c r="L38" s="23"/>
      <c r="M38" s="23"/>
      <c r="N38" s="23"/>
      <c r="O38" s="23"/>
      <c r="P38" s="23"/>
    </row>
    <row r="39" spans="1:16" s="1" customFormat="1" ht="12.75">
      <c r="A39" s="2">
        <v>34</v>
      </c>
      <c r="B39" s="133" t="s">
        <v>19</v>
      </c>
      <c r="C39" s="83"/>
      <c r="D39" s="93"/>
      <c r="E39" s="85"/>
      <c r="F39" s="135">
        <f>1!H37</f>
        <v>0</v>
      </c>
      <c r="G39" s="67">
        <f>2!H37</f>
        <v>0</v>
      </c>
      <c r="H39" s="67">
        <f>3!H37</f>
        <v>0</v>
      </c>
      <c r="I39" s="68">
        <f t="shared" si="2"/>
        <v>0</v>
      </c>
      <c r="J39" s="56">
        <f t="shared" si="3"/>
        <v>29</v>
      </c>
      <c r="K39" s="23"/>
      <c r="L39" s="23"/>
      <c r="M39" s="23"/>
      <c r="N39" s="23"/>
      <c r="O39" s="23"/>
      <c r="P39" s="23"/>
    </row>
    <row r="40" spans="1:16" s="1" customFormat="1" ht="12.75">
      <c r="A40" s="2">
        <v>35</v>
      </c>
      <c r="B40" s="133" t="s">
        <v>19</v>
      </c>
      <c r="C40" s="83"/>
      <c r="D40" s="93"/>
      <c r="E40" s="85"/>
      <c r="F40" s="135">
        <f>1!H38</f>
        <v>0</v>
      </c>
      <c r="G40" s="67">
        <f>2!H38</f>
        <v>0</v>
      </c>
      <c r="H40" s="67">
        <f>3!H38</f>
        <v>0</v>
      </c>
      <c r="I40" s="68">
        <f t="shared" si="2"/>
        <v>0</v>
      </c>
      <c r="J40" s="56">
        <f t="shared" si="3"/>
        <v>29</v>
      </c>
      <c r="K40" s="23"/>
      <c r="L40" s="23"/>
      <c r="M40" s="23"/>
      <c r="N40" s="23"/>
      <c r="O40" s="23"/>
      <c r="P40" s="23"/>
    </row>
    <row r="41" spans="1:16" s="1" customFormat="1" ht="12.75">
      <c r="A41" s="2">
        <v>36</v>
      </c>
      <c r="B41" s="133" t="s">
        <v>19</v>
      </c>
      <c r="C41" s="83"/>
      <c r="D41" s="93"/>
      <c r="E41" s="85"/>
      <c r="F41" s="135">
        <f>1!H39</f>
        <v>0</v>
      </c>
      <c r="G41" s="67">
        <f>2!H39</f>
        <v>0</v>
      </c>
      <c r="H41" s="67">
        <f>3!H39</f>
        <v>0</v>
      </c>
      <c r="I41" s="68">
        <f t="shared" si="2"/>
        <v>0</v>
      </c>
      <c r="J41" s="56">
        <f t="shared" si="3"/>
        <v>29</v>
      </c>
      <c r="K41" s="23"/>
      <c r="L41" s="23"/>
      <c r="M41" s="23"/>
      <c r="N41" s="23"/>
      <c r="O41" s="23"/>
      <c r="P41" s="23"/>
    </row>
    <row r="42" spans="1:16" s="1" customFormat="1" ht="12.75">
      <c r="A42" s="2">
        <v>37</v>
      </c>
      <c r="B42" s="133" t="s">
        <v>19</v>
      </c>
      <c r="C42" s="83"/>
      <c r="D42" s="145"/>
      <c r="E42" s="145"/>
      <c r="F42" s="135">
        <f>1!H40</f>
        <v>0</v>
      </c>
      <c r="G42" s="67">
        <f>2!H40</f>
        <v>0</v>
      </c>
      <c r="H42" s="67">
        <f>3!H40</f>
        <v>0</v>
      </c>
      <c r="I42" s="68">
        <f t="shared" si="2"/>
        <v>0</v>
      </c>
      <c r="J42" s="56">
        <f t="shared" si="3"/>
        <v>29</v>
      </c>
      <c r="K42" s="23"/>
      <c r="L42" s="23"/>
      <c r="M42" s="23"/>
      <c r="N42" s="23"/>
      <c r="O42" s="23"/>
      <c r="P42" s="23"/>
    </row>
    <row r="43" spans="1:16" s="1" customFormat="1" ht="12.75">
      <c r="A43" s="2">
        <v>38</v>
      </c>
      <c r="B43" s="133" t="s">
        <v>19</v>
      </c>
      <c r="C43" s="83"/>
      <c r="D43" s="145"/>
      <c r="E43" s="145"/>
      <c r="F43" s="135">
        <f>1!H41</f>
        <v>0</v>
      </c>
      <c r="G43" s="67">
        <f>2!H41</f>
        <v>0</v>
      </c>
      <c r="H43" s="67">
        <f>3!H41</f>
        <v>0</v>
      </c>
      <c r="I43" s="68">
        <f t="shared" si="2"/>
        <v>0</v>
      </c>
      <c r="J43" s="56">
        <f t="shared" si="3"/>
        <v>29</v>
      </c>
      <c r="K43" s="23"/>
      <c r="L43" s="23"/>
      <c r="M43" s="23"/>
      <c r="N43" s="23"/>
      <c r="O43" s="23"/>
      <c r="P43" s="23"/>
    </row>
    <row r="44" spans="1:16" s="1" customFormat="1" ht="12.75">
      <c r="A44" s="2">
        <v>39</v>
      </c>
      <c r="B44" s="133" t="s">
        <v>19</v>
      </c>
      <c r="C44" s="83"/>
      <c r="D44" s="145"/>
      <c r="E44" s="145"/>
      <c r="F44" s="135">
        <f>1!H42</f>
        <v>0</v>
      </c>
      <c r="G44" s="67">
        <f>2!H42</f>
        <v>0</v>
      </c>
      <c r="H44" s="67">
        <f>3!H42</f>
        <v>0</v>
      </c>
      <c r="I44" s="68">
        <f t="shared" si="2"/>
        <v>0</v>
      </c>
      <c r="J44" s="56">
        <f t="shared" si="3"/>
        <v>29</v>
      </c>
      <c r="K44" s="23"/>
      <c r="L44" s="23"/>
      <c r="M44" s="23"/>
      <c r="N44" s="23"/>
      <c r="O44" s="23"/>
      <c r="P44" s="23"/>
    </row>
    <row r="45" spans="1:16" s="1" customFormat="1" ht="12.75">
      <c r="A45" s="2">
        <v>40</v>
      </c>
      <c r="B45" s="133" t="s">
        <v>19</v>
      </c>
      <c r="C45" s="83"/>
      <c r="D45" s="145"/>
      <c r="E45" s="145"/>
      <c r="F45" s="135">
        <f>1!H43</f>
        <v>0</v>
      </c>
      <c r="G45" s="67">
        <f>2!H43</f>
        <v>0</v>
      </c>
      <c r="H45" s="67">
        <f>3!H43</f>
        <v>0</v>
      </c>
      <c r="I45" s="68">
        <f t="shared" si="2"/>
        <v>0</v>
      </c>
      <c r="J45" s="56">
        <f t="shared" si="3"/>
        <v>29</v>
      </c>
      <c r="K45" s="23"/>
      <c r="L45" s="23"/>
      <c r="M45" s="23"/>
      <c r="N45" s="23"/>
      <c r="O45" s="23"/>
      <c r="P45" s="23"/>
    </row>
    <row r="46" spans="1:16" s="1" customFormat="1" ht="12.75">
      <c r="A46" s="2">
        <v>41</v>
      </c>
      <c r="B46" s="133" t="s">
        <v>19</v>
      </c>
      <c r="C46" s="83"/>
      <c r="D46" s="145"/>
      <c r="E46" s="145"/>
      <c r="F46" s="135">
        <f>1!H44</f>
        <v>0</v>
      </c>
      <c r="G46" s="67">
        <f>2!H44</f>
        <v>0</v>
      </c>
      <c r="H46" s="67">
        <f>3!H44</f>
        <v>0</v>
      </c>
      <c r="I46" s="68">
        <f t="shared" si="2"/>
        <v>0</v>
      </c>
      <c r="J46" s="56">
        <f t="shared" si="3"/>
        <v>29</v>
      </c>
      <c r="K46" s="23"/>
      <c r="L46" s="23"/>
      <c r="M46" s="23"/>
      <c r="N46" s="23"/>
      <c r="O46" s="23"/>
      <c r="P46" s="23"/>
    </row>
    <row r="47" spans="1:16" s="1" customFormat="1" ht="12.75">
      <c r="A47" s="2">
        <v>42</v>
      </c>
      <c r="B47" s="133" t="s">
        <v>19</v>
      </c>
      <c r="C47" s="83"/>
      <c r="D47" s="145"/>
      <c r="E47" s="145"/>
      <c r="F47" s="135">
        <f>1!H45</f>
        <v>0</v>
      </c>
      <c r="G47" s="67">
        <f>2!H45</f>
        <v>0</v>
      </c>
      <c r="H47" s="67">
        <f>3!H45</f>
        <v>0</v>
      </c>
      <c r="I47" s="68">
        <f t="shared" si="2"/>
        <v>0</v>
      </c>
      <c r="J47" s="56">
        <f t="shared" si="3"/>
        <v>29</v>
      </c>
      <c r="K47" s="23"/>
      <c r="L47" s="23"/>
      <c r="M47" s="23"/>
      <c r="N47" s="23"/>
      <c r="O47" s="23"/>
      <c r="P47" s="23"/>
    </row>
    <row r="48" spans="1:16" s="1" customFormat="1" ht="12.75">
      <c r="A48" s="2">
        <v>43</v>
      </c>
      <c r="B48" s="133" t="s">
        <v>19</v>
      </c>
      <c r="C48" s="83"/>
      <c r="D48" s="145"/>
      <c r="E48" s="145"/>
      <c r="F48" s="135">
        <f>1!H46</f>
        <v>0</v>
      </c>
      <c r="G48" s="67">
        <f>2!H46</f>
        <v>0</v>
      </c>
      <c r="H48" s="67">
        <f>3!H46</f>
        <v>0</v>
      </c>
      <c r="I48" s="68">
        <f t="shared" si="2"/>
        <v>0</v>
      </c>
      <c r="J48" s="56">
        <f t="shared" si="3"/>
        <v>29</v>
      </c>
      <c r="K48" s="23"/>
      <c r="L48" s="23"/>
      <c r="M48" s="23"/>
      <c r="N48" s="23"/>
      <c r="O48" s="23"/>
      <c r="P48" s="23"/>
    </row>
    <row r="49" spans="1:16" s="1" customFormat="1" ht="12.75">
      <c r="A49" s="2">
        <v>44</v>
      </c>
      <c r="B49" s="133" t="s">
        <v>19</v>
      </c>
      <c r="C49" s="83"/>
      <c r="D49" s="145"/>
      <c r="E49" s="145"/>
      <c r="F49" s="135">
        <f>1!H47</f>
        <v>0</v>
      </c>
      <c r="G49" s="67">
        <f>2!H47</f>
        <v>0</v>
      </c>
      <c r="H49" s="67">
        <f>3!H47</f>
        <v>0</v>
      </c>
      <c r="I49" s="68">
        <f t="shared" si="2"/>
        <v>0</v>
      </c>
      <c r="J49" s="56">
        <f t="shared" si="3"/>
        <v>29</v>
      </c>
      <c r="K49" s="23"/>
      <c r="L49" s="23"/>
      <c r="M49" s="23"/>
      <c r="N49" s="23"/>
      <c r="O49" s="23"/>
      <c r="P49" s="23"/>
    </row>
    <row r="50" spans="1:16" s="1" customFormat="1" ht="12.75">
      <c r="A50" s="2">
        <v>45</v>
      </c>
      <c r="B50" s="133" t="s">
        <v>19</v>
      </c>
      <c r="C50" s="83"/>
      <c r="D50" s="145"/>
      <c r="E50" s="145"/>
      <c r="F50" s="135">
        <f>1!H48</f>
        <v>0</v>
      </c>
      <c r="G50" s="67">
        <f>2!H48</f>
        <v>0</v>
      </c>
      <c r="H50" s="67">
        <f>3!H48</f>
        <v>0</v>
      </c>
      <c r="I50" s="68">
        <f t="shared" si="2"/>
        <v>0</v>
      </c>
      <c r="J50" s="56">
        <f t="shared" si="3"/>
        <v>29</v>
      </c>
      <c r="K50" s="23"/>
      <c r="L50" s="23"/>
      <c r="M50" s="23"/>
      <c r="N50" s="23"/>
      <c r="O50" s="23"/>
      <c r="P50" s="23"/>
    </row>
    <row r="51" spans="1:16" s="1" customFormat="1" ht="12.75">
      <c r="A51" s="2">
        <v>46</v>
      </c>
      <c r="B51" s="133" t="s">
        <v>19</v>
      </c>
      <c r="C51" s="83"/>
      <c r="D51" s="145"/>
      <c r="E51" s="145"/>
      <c r="F51" s="135">
        <f>1!H49</f>
        <v>0</v>
      </c>
      <c r="G51" s="67">
        <f>2!H49</f>
        <v>0</v>
      </c>
      <c r="H51" s="67">
        <f>3!H49</f>
        <v>0</v>
      </c>
      <c r="I51" s="68">
        <f t="shared" si="2"/>
        <v>0</v>
      </c>
      <c r="J51" s="56">
        <f t="shared" si="3"/>
        <v>29</v>
      </c>
      <c r="K51" s="23"/>
      <c r="L51" s="23"/>
      <c r="M51" s="23"/>
      <c r="N51" s="23"/>
      <c r="O51" s="23"/>
      <c r="P51" s="23"/>
    </row>
    <row r="52" spans="1:16" s="1" customFormat="1" ht="12.75">
      <c r="A52" s="2">
        <v>47</v>
      </c>
      <c r="B52" s="133" t="s">
        <v>19</v>
      </c>
      <c r="C52" s="83"/>
      <c r="D52" s="145"/>
      <c r="E52" s="145"/>
      <c r="F52" s="135">
        <f>1!H50</f>
        <v>0</v>
      </c>
      <c r="G52" s="67">
        <f>2!H50</f>
        <v>0</v>
      </c>
      <c r="H52" s="67">
        <f>3!H50</f>
        <v>0</v>
      </c>
      <c r="I52" s="68">
        <f t="shared" si="2"/>
        <v>0</v>
      </c>
      <c r="J52" s="56">
        <f t="shared" si="3"/>
        <v>29</v>
      </c>
      <c r="K52" s="23"/>
      <c r="L52" s="23"/>
      <c r="M52" s="23"/>
      <c r="N52" s="23"/>
      <c r="O52" s="23"/>
      <c r="P52" s="23"/>
    </row>
    <row r="53" spans="1:16" s="1" customFormat="1" ht="12.75">
      <c r="A53" s="2">
        <v>48</v>
      </c>
      <c r="B53" s="133" t="s">
        <v>19</v>
      </c>
      <c r="C53" s="83"/>
      <c r="D53" s="145"/>
      <c r="E53" s="145"/>
      <c r="F53" s="135">
        <f>1!H51</f>
        <v>0</v>
      </c>
      <c r="G53" s="67">
        <f>2!H51</f>
        <v>0</v>
      </c>
      <c r="H53" s="67">
        <f>3!H51</f>
        <v>0</v>
      </c>
      <c r="I53" s="68">
        <f t="shared" si="2"/>
        <v>0</v>
      </c>
      <c r="J53" s="56">
        <f t="shared" si="3"/>
        <v>29</v>
      </c>
      <c r="K53" s="23"/>
      <c r="L53" s="23"/>
      <c r="M53" s="23"/>
      <c r="N53" s="23"/>
      <c r="O53" s="23"/>
      <c r="P53" s="23"/>
    </row>
    <row r="54" spans="1:16" s="1" customFormat="1" ht="12.75">
      <c r="A54" s="2">
        <v>49</v>
      </c>
      <c r="B54" s="133" t="s">
        <v>19</v>
      </c>
      <c r="C54" s="83"/>
      <c r="D54" s="145"/>
      <c r="E54" s="145"/>
      <c r="F54" s="135">
        <f>1!H52</f>
        <v>0</v>
      </c>
      <c r="G54" s="67">
        <f>2!H52</f>
        <v>0</v>
      </c>
      <c r="H54" s="67">
        <f>3!H52</f>
        <v>0</v>
      </c>
      <c r="I54" s="68">
        <f t="shared" si="2"/>
        <v>0</v>
      </c>
      <c r="J54" s="56">
        <f t="shared" si="3"/>
        <v>29</v>
      </c>
      <c r="K54" s="23"/>
      <c r="L54" s="23"/>
      <c r="M54" s="23"/>
      <c r="N54" s="23"/>
      <c r="O54" s="23"/>
      <c r="P54" s="23"/>
    </row>
    <row r="55" spans="1:16" s="1" customFormat="1" ht="13.5" thickBot="1">
      <c r="A55" s="4">
        <v>50</v>
      </c>
      <c r="B55" s="134" t="s">
        <v>19</v>
      </c>
      <c r="C55" s="123"/>
      <c r="D55" s="5"/>
      <c r="E55" s="5"/>
      <c r="F55" s="136">
        <f>1!H53</f>
        <v>0</v>
      </c>
      <c r="G55" s="69">
        <f>2!H53</f>
        <v>0</v>
      </c>
      <c r="H55" s="69">
        <f>3!H53</f>
        <v>0</v>
      </c>
      <c r="I55" s="70">
        <f t="shared" si="2"/>
        <v>0</v>
      </c>
      <c r="J55" s="57">
        <f t="shared" si="3"/>
        <v>29</v>
      </c>
      <c r="K55" s="23"/>
      <c r="L55" s="23"/>
      <c r="M55" s="23"/>
      <c r="N55" s="23"/>
      <c r="O55" s="23"/>
      <c r="P55" s="23"/>
    </row>
    <row r="56" spans="1:16" s="1" customFormat="1" ht="12.75">
      <c r="A56" s="58" t="s">
        <v>21</v>
      </c>
      <c r="B56" s="58">
        <f>COUNTIF(B5:B55,"R")</f>
        <v>3</v>
      </c>
      <c r="C56" s="10"/>
      <c r="D56" s="11"/>
      <c r="E56" s="11"/>
      <c r="F56" s="19"/>
      <c r="G56" s="19"/>
      <c r="H56" s="19"/>
      <c r="I56" s="20"/>
      <c r="J56" s="21"/>
      <c r="K56" s="23"/>
      <c r="L56" s="23"/>
      <c r="M56" s="23"/>
      <c r="N56" s="23"/>
      <c r="O56" s="23"/>
      <c r="P56" s="23"/>
    </row>
    <row r="57" spans="1:16" s="1" customFormat="1" ht="12.75">
      <c r="A57" s="58"/>
      <c r="B57" s="58"/>
      <c r="C57" s="10"/>
      <c r="D57" s="11"/>
      <c r="E57" s="11"/>
      <c r="F57" s="79">
        <f>1!H2</f>
        <v>23</v>
      </c>
      <c r="G57" s="79">
        <f>2!H2</f>
        <v>22</v>
      </c>
      <c r="H57" s="79">
        <f>3!H2</f>
        <v>23</v>
      </c>
      <c r="I57" s="58">
        <f>SUM(F57:H57)</f>
        <v>68</v>
      </c>
      <c r="J57" s="21"/>
      <c r="K57" s="23"/>
      <c r="L57" s="23"/>
      <c r="M57" s="23"/>
      <c r="N57" s="23"/>
      <c r="O57" s="23"/>
      <c r="P57" s="23"/>
    </row>
    <row r="58" spans="1:16" ht="12.75">
      <c r="A58" s="7"/>
      <c r="B58" s="7"/>
      <c r="C58" s="7" t="s">
        <v>10</v>
      </c>
      <c r="D58" s="8">
        <f ca="1">NOW()</f>
        <v>42693.563622222224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 t="s">
        <v>11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30" t="s">
        <v>17</v>
      </c>
      <c r="D61" s="6" t="s">
        <v>28</v>
      </c>
      <c r="E61" s="6"/>
      <c r="F61" s="30" t="s">
        <v>22</v>
      </c>
      <c r="G61" s="6"/>
      <c r="H61" s="6"/>
      <c r="I61" s="31" t="s">
        <v>27</v>
      </c>
      <c r="J61" s="6"/>
      <c r="K61" s="6"/>
      <c r="L61" s="6"/>
      <c r="M61" s="6"/>
      <c r="N61" s="6"/>
      <c r="O61" s="6"/>
      <c r="P61" s="6"/>
    </row>
    <row r="62" spans="1:16" ht="12.75">
      <c r="A62" s="9"/>
      <c r="B62" s="9"/>
      <c r="C62" s="9"/>
      <c r="D62" s="9"/>
      <c r="E62" s="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9"/>
      <c r="B63" s="9"/>
      <c r="C63" s="9"/>
      <c r="D63" s="9"/>
      <c r="E63" s="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9"/>
      <c r="B64" s="9"/>
      <c r="C64" s="9"/>
      <c r="D64" s="9"/>
      <c r="E64" s="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9"/>
      <c r="B65" s="9"/>
      <c r="C65" s="10"/>
      <c r="D65" s="11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9"/>
      <c r="B66" s="9"/>
      <c r="C66" s="10"/>
      <c r="D66" s="11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9"/>
      <c r="B67" s="9"/>
      <c r="C67" s="9"/>
      <c r="D67" s="9"/>
      <c r="E67" s="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</sheetData>
  <sheetProtection/>
  <mergeCells count="5">
    <mergeCell ref="M1:O3"/>
    <mergeCell ref="A2:D3"/>
    <mergeCell ref="A1:D1"/>
    <mergeCell ref="I1:J3"/>
    <mergeCell ref="E1:H3"/>
  </mergeCells>
  <conditionalFormatting sqref="B6:B55">
    <cfRule type="cellIs" priority="1" dxfId="1" operator="equal" stopIfTrue="1">
      <formula>"R"</formula>
    </cfRule>
  </conditionalFormatting>
  <printOptions/>
  <pageMargins left="0.59" right="0.2" top="0.82" bottom="0.84" header="0.14" footer="0.41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3">
      <pane ySplit="525" topLeftCell="A9" activePane="bottomLeft" state="split"/>
      <selection pane="topLeft" activeCell="E3" sqref="E3"/>
      <selection pane="bottomLeft" activeCell="K20" sqref="K20"/>
    </sheetView>
  </sheetViews>
  <sheetFormatPr defaultColWidth="9.00390625" defaultRowHeight="12.75"/>
  <cols>
    <col min="1" max="1" width="5.25390625" style="35" customWidth="1"/>
    <col min="2" max="2" width="19.125" style="0" customWidth="1"/>
    <col min="3" max="3" width="13.75390625" style="0" customWidth="1"/>
    <col min="4" max="5" width="7.375" style="0" customWidth="1"/>
    <col min="6" max="6" width="10.125" style="0" customWidth="1"/>
    <col min="7" max="7" width="8.875" style="0" customWidth="1"/>
    <col min="8" max="8" width="11.625" style="0" customWidth="1"/>
    <col min="10" max="10" width="11.375" style="0" bestFit="1" customWidth="1"/>
  </cols>
  <sheetData>
    <row r="1" spans="1:14" ht="15.75">
      <c r="A1" s="39"/>
      <c r="B1" s="122" t="s">
        <v>14</v>
      </c>
      <c r="C1" s="122"/>
      <c r="D1" s="122"/>
      <c r="E1" s="122"/>
      <c r="F1" s="122"/>
      <c r="G1" s="122"/>
      <c r="H1" s="6"/>
      <c r="I1" s="6"/>
      <c r="J1" s="6"/>
      <c r="K1" s="6"/>
      <c r="L1" s="6"/>
      <c r="M1" s="6"/>
      <c r="N1" s="6"/>
    </row>
    <row r="2" spans="1:14" ht="13.5" thickBot="1">
      <c r="A2" s="39"/>
      <c r="B2" s="6"/>
      <c r="C2" s="6"/>
      <c r="D2" s="6"/>
      <c r="E2" s="6"/>
      <c r="F2" s="6"/>
      <c r="G2" s="6"/>
      <c r="H2" s="6">
        <f>(COUNTIF(H4:H53,"=0"))</f>
        <v>23</v>
      </c>
      <c r="I2" s="6"/>
      <c r="J2" s="6"/>
      <c r="K2" s="6"/>
      <c r="L2" s="6"/>
      <c r="M2" s="6"/>
      <c r="N2" s="6"/>
    </row>
    <row r="3" spans="1:14" ht="16.5" thickBot="1">
      <c r="A3" s="39"/>
      <c r="B3" s="17"/>
      <c r="C3" s="17"/>
      <c r="D3" s="42" t="s">
        <v>20</v>
      </c>
      <c r="E3" s="126" t="s">
        <v>85</v>
      </c>
      <c r="F3" s="51" t="s">
        <v>23</v>
      </c>
      <c r="G3" s="18" t="s">
        <v>12</v>
      </c>
      <c r="H3" s="18" t="s">
        <v>13</v>
      </c>
      <c r="I3" s="6"/>
      <c r="J3" s="6"/>
      <c r="K3" s="6"/>
      <c r="L3" s="6"/>
      <c r="M3" s="6"/>
      <c r="N3" s="6"/>
    </row>
    <row r="4" spans="1:14" ht="16.5" thickBot="1">
      <c r="A4" s="36" t="str">
        <f>Výsledky!B6</f>
        <v>P</v>
      </c>
      <c r="B4" s="32" t="str">
        <f>Výsledky!C6</f>
        <v>Adensam </v>
      </c>
      <c r="C4" s="26" t="str">
        <f>Výsledky!D6</f>
        <v>Martin</v>
      </c>
      <c r="D4" s="40">
        <v>200</v>
      </c>
      <c r="E4" s="127">
        <v>150</v>
      </c>
      <c r="F4" s="40"/>
      <c r="G4" s="71">
        <v>79.53</v>
      </c>
      <c r="H4" s="59">
        <f aca="true" t="shared" si="0" ref="H4:H35">SUM(D4:F4)-G4</f>
        <v>270.47</v>
      </c>
      <c r="I4" s="6"/>
      <c r="J4" s="6"/>
      <c r="K4" s="6"/>
      <c r="L4" s="6"/>
      <c r="M4" s="6"/>
      <c r="N4" s="6"/>
    </row>
    <row r="5" spans="1:14" ht="16.5" thickBot="1">
      <c r="A5" s="37" t="str">
        <f>Výsledky!B7</f>
        <v>P</v>
      </c>
      <c r="B5" s="33" t="str">
        <f>Výsledky!C7</f>
        <v>Koch  st. </v>
      </c>
      <c r="C5" s="27" t="str">
        <f>Výsledky!D7</f>
        <v>Miroslav</v>
      </c>
      <c r="D5" s="40">
        <v>190</v>
      </c>
      <c r="E5" s="128">
        <v>92</v>
      </c>
      <c r="F5" s="41"/>
      <c r="G5" s="72">
        <v>110.45</v>
      </c>
      <c r="H5" s="60">
        <f t="shared" si="0"/>
        <v>171.55</v>
      </c>
      <c r="I5" s="6"/>
      <c r="J5" s="6"/>
      <c r="K5" s="6"/>
      <c r="L5" s="6"/>
      <c r="M5" s="6"/>
      <c r="N5" s="6"/>
    </row>
    <row r="6" spans="1:14" ht="16.5" thickBot="1">
      <c r="A6" s="37" t="str">
        <f>Výsledky!B8</f>
        <v>P</v>
      </c>
      <c r="B6" s="33" t="str">
        <f>Výsledky!C8</f>
        <v>Herceg</v>
      </c>
      <c r="C6" s="27" t="str">
        <f>Výsledky!D8</f>
        <v>Bohumil</v>
      </c>
      <c r="D6" s="40">
        <v>200</v>
      </c>
      <c r="E6" s="128">
        <v>150</v>
      </c>
      <c r="F6" s="41"/>
      <c r="G6" s="72">
        <v>99.97</v>
      </c>
      <c r="H6" s="60">
        <f t="shared" si="0"/>
        <v>250.03</v>
      </c>
      <c r="I6" s="6"/>
      <c r="J6" s="6"/>
      <c r="K6" s="6"/>
      <c r="L6" s="6"/>
      <c r="M6" s="6"/>
      <c r="N6" s="6"/>
    </row>
    <row r="7" spans="1:14" ht="16.5" thickBot="1">
      <c r="A7" s="37" t="str">
        <f>Výsledky!B9</f>
        <v>P</v>
      </c>
      <c r="B7" s="33" t="str">
        <f>Výsledky!C9</f>
        <v>Koch   ml.</v>
      </c>
      <c r="C7" s="27" t="str">
        <f>Výsledky!D9</f>
        <v>Miroslav</v>
      </c>
      <c r="D7" s="40">
        <v>200</v>
      </c>
      <c r="E7" s="128">
        <v>150</v>
      </c>
      <c r="F7" s="41"/>
      <c r="G7" s="72">
        <v>98.05</v>
      </c>
      <c r="H7" s="60">
        <f t="shared" si="0"/>
        <v>251.95</v>
      </c>
      <c r="I7" s="6"/>
      <c r="J7" s="6"/>
      <c r="K7" s="6"/>
      <c r="L7" s="6"/>
      <c r="M7" s="6"/>
      <c r="N7" s="6"/>
    </row>
    <row r="8" spans="1:14" ht="16.5" thickBot="1">
      <c r="A8" s="37" t="str">
        <f>Výsledky!B10</f>
        <v>P</v>
      </c>
      <c r="B8" s="33" t="str">
        <f>Výsledky!C10</f>
        <v>Fuksa  </v>
      </c>
      <c r="C8" s="27" t="str">
        <f>Výsledky!D10</f>
        <v>Viktor</v>
      </c>
      <c r="D8" s="40">
        <v>200</v>
      </c>
      <c r="E8" s="128">
        <v>150</v>
      </c>
      <c r="F8" s="41"/>
      <c r="G8" s="72">
        <v>72.86</v>
      </c>
      <c r="H8" s="60">
        <f t="shared" si="0"/>
        <v>277.14</v>
      </c>
      <c r="I8" s="6"/>
      <c r="J8" s="6"/>
      <c r="K8" s="6"/>
      <c r="L8" s="6"/>
      <c r="M8" s="6"/>
      <c r="N8" s="6"/>
    </row>
    <row r="9" spans="1:14" ht="16.5" thickBot="1">
      <c r="A9" s="37" t="str">
        <f>Výsledky!B11</f>
        <v>P</v>
      </c>
      <c r="B9" s="33" t="str">
        <f>Výsledky!C11</f>
        <v>Kostříž </v>
      </c>
      <c r="C9" s="27" t="str">
        <f>Výsledky!D11</f>
        <v>Jaroslav</v>
      </c>
      <c r="D9" s="40">
        <v>200</v>
      </c>
      <c r="E9" s="128">
        <v>150</v>
      </c>
      <c r="F9" s="41"/>
      <c r="G9" s="72">
        <v>81.87</v>
      </c>
      <c r="H9" s="60">
        <f t="shared" si="0"/>
        <v>268.13</v>
      </c>
      <c r="I9" s="6" t="s">
        <v>11</v>
      </c>
      <c r="J9" s="6"/>
      <c r="K9" s="6"/>
      <c r="L9" s="6"/>
      <c r="M9" s="6"/>
      <c r="N9" s="6"/>
    </row>
    <row r="10" spans="1:14" ht="16.5" thickBot="1">
      <c r="A10" s="37" t="str">
        <f>Výsledky!B12</f>
        <v>P</v>
      </c>
      <c r="B10" s="33" t="str">
        <f>Výsledky!C12</f>
        <v>Matějka </v>
      </c>
      <c r="C10" s="27" t="str">
        <f>Výsledky!D12</f>
        <v>Milan</v>
      </c>
      <c r="D10" s="40">
        <v>200</v>
      </c>
      <c r="E10" s="128"/>
      <c r="F10" s="41"/>
      <c r="G10" s="72">
        <v>206.2</v>
      </c>
      <c r="H10" s="60">
        <v>0</v>
      </c>
      <c r="I10" s="6"/>
      <c r="J10" s="6"/>
      <c r="K10" s="6"/>
      <c r="L10" s="6"/>
      <c r="M10" s="6"/>
      <c r="N10" s="6"/>
    </row>
    <row r="11" spans="1:14" ht="16.5" thickBot="1">
      <c r="A11" s="37" t="str">
        <f>Výsledky!B13</f>
        <v>P</v>
      </c>
      <c r="B11" s="33" t="str">
        <f>Výsledky!C13</f>
        <v>Mesároš</v>
      </c>
      <c r="C11" s="27" t="str">
        <f>Výsledky!D13</f>
        <v>Štefan</v>
      </c>
      <c r="D11" s="40">
        <v>200</v>
      </c>
      <c r="E11" s="128">
        <v>15</v>
      </c>
      <c r="F11" s="41">
        <v>-10</v>
      </c>
      <c r="G11" s="72">
        <v>55.74</v>
      </c>
      <c r="H11" s="60">
        <f t="shared" si="0"/>
        <v>149.26</v>
      </c>
      <c r="I11" s="6"/>
      <c r="J11" s="6"/>
      <c r="K11" s="6"/>
      <c r="L11" s="6"/>
      <c r="M11" s="6"/>
      <c r="N11" s="6"/>
    </row>
    <row r="12" spans="1:14" ht="16.5" thickBot="1">
      <c r="A12" s="37" t="str">
        <f>Výsledky!B14</f>
        <v>P</v>
      </c>
      <c r="B12" s="33" t="str">
        <f>Výsledky!C14</f>
        <v>Krejča</v>
      </c>
      <c r="C12" s="27" t="str">
        <f>Výsledky!D14</f>
        <v>Vladimír</v>
      </c>
      <c r="D12" s="40">
        <v>200</v>
      </c>
      <c r="E12" s="128">
        <v>47</v>
      </c>
      <c r="F12" s="41">
        <v>-10</v>
      </c>
      <c r="G12" s="72">
        <v>85.05</v>
      </c>
      <c r="H12" s="60">
        <f t="shared" si="0"/>
        <v>151.95</v>
      </c>
      <c r="I12" s="6"/>
      <c r="J12" s="6"/>
      <c r="K12" s="6"/>
      <c r="L12" s="6"/>
      <c r="M12" s="6"/>
      <c r="N12" s="6"/>
    </row>
    <row r="13" spans="1:14" ht="16.5" thickBot="1">
      <c r="A13" s="37" t="str">
        <f>Výsledky!B15</f>
        <v>P</v>
      </c>
      <c r="B13" s="33" t="str">
        <f>Výsledky!C15</f>
        <v>Fiala  </v>
      </c>
      <c r="C13" s="27" t="str">
        <f>Výsledky!D15</f>
        <v>Miroslav</v>
      </c>
      <c r="D13" s="40">
        <v>200</v>
      </c>
      <c r="E13" s="128">
        <v>150</v>
      </c>
      <c r="F13" s="41"/>
      <c r="G13" s="72">
        <v>92.33</v>
      </c>
      <c r="H13" s="60">
        <f t="shared" si="0"/>
        <v>257.67</v>
      </c>
      <c r="I13" s="6"/>
      <c r="J13" s="6"/>
      <c r="K13" s="6"/>
      <c r="L13" s="6"/>
      <c r="M13" s="6"/>
      <c r="N13" s="6"/>
    </row>
    <row r="14" spans="1:14" ht="16.5" thickBot="1">
      <c r="A14" s="37" t="str">
        <f>Výsledky!B16</f>
        <v>P</v>
      </c>
      <c r="B14" s="33" t="str">
        <f>Výsledky!C16</f>
        <v>Urbanec  </v>
      </c>
      <c r="C14" s="27" t="str">
        <f>Výsledky!D16</f>
        <v>Antonín</v>
      </c>
      <c r="D14" s="40">
        <v>200</v>
      </c>
      <c r="E14" s="128">
        <v>68</v>
      </c>
      <c r="F14" s="41"/>
      <c r="G14" s="72">
        <v>92.61</v>
      </c>
      <c r="H14" s="60">
        <f t="shared" si="0"/>
        <v>175.39</v>
      </c>
      <c r="I14" s="6"/>
      <c r="J14" s="6"/>
      <c r="K14" s="6"/>
      <c r="L14" s="6"/>
      <c r="M14" s="6"/>
      <c r="N14" s="6"/>
    </row>
    <row r="15" spans="1:14" ht="16.5" thickBot="1">
      <c r="A15" s="37" t="str">
        <f>Výsledky!B17</f>
        <v>P</v>
      </c>
      <c r="B15" s="33" t="str">
        <f>Výsledky!C17</f>
        <v>Nikodým</v>
      </c>
      <c r="C15" s="27" t="str">
        <f>Výsledky!D17</f>
        <v>David</v>
      </c>
      <c r="D15" s="40">
        <v>200</v>
      </c>
      <c r="E15" s="128">
        <v>150</v>
      </c>
      <c r="F15" s="131"/>
      <c r="G15" s="72">
        <v>61.43</v>
      </c>
      <c r="H15" s="60">
        <f t="shared" si="0"/>
        <v>288.57</v>
      </c>
      <c r="I15" s="6"/>
      <c r="J15" s="6"/>
      <c r="K15" s="6"/>
      <c r="L15" s="6"/>
      <c r="M15" s="6"/>
      <c r="N15" s="6"/>
    </row>
    <row r="16" spans="1:14" ht="16.5" thickBot="1">
      <c r="A16" s="37" t="str">
        <f>Výsledky!B18</f>
        <v>P</v>
      </c>
      <c r="B16" s="33" t="str">
        <f>Výsledky!C18</f>
        <v>Landkammer</v>
      </c>
      <c r="C16" s="27" t="str">
        <f>Výsledky!D18</f>
        <v>Václav</v>
      </c>
      <c r="D16" s="40">
        <v>200</v>
      </c>
      <c r="E16" s="128">
        <v>150</v>
      </c>
      <c r="F16" s="41">
        <v>-10</v>
      </c>
      <c r="G16" s="72">
        <v>99.49</v>
      </c>
      <c r="H16" s="60">
        <f t="shared" si="0"/>
        <v>240.51</v>
      </c>
      <c r="I16" s="6"/>
      <c r="J16" s="6"/>
      <c r="K16" s="6"/>
      <c r="L16" s="6"/>
      <c r="M16" s="6"/>
      <c r="N16" s="6"/>
    </row>
    <row r="17" spans="1:14" ht="16.5" thickBot="1">
      <c r="A17" s="37" t="str">
        <f>Výsledky!B19</f>
        <v>P</v>
      </c>
      <c r="B17" s="33" t="str">
        <f>Výsledky!C19</f>
        <v>Švihálek </v>
      </c>
      <c r="C17" s="27" t="str">
        <f>Výsledky!D19</f>
        <v>Jiří</v>
      </c>
      <c r="D17" s="40">
        <v>200</v>
      </c>
      <c r="E17" s="128">
        <v>150</v>
      </c>
      <c r="F17" s="41">
        <v>-10</v>
      </c>
      <c r="G17" s="72">
        <v>73.19</v>
      </c>
      <c r="H17" s="60">
        <f t="shared" si="0"/>
        <v>266.81</v>
      </c>
      <c r="I17" s="6"/>
      <c r="J17" s="6"/>
      <c r="K17" s="6"/>
      <c r="L17" s="6"/>
      <c r="M17" s="6"/>
      <c r="N17" s="6"/>
    </row>
    <row r="18" spans="1:14" ht="16.5" thickBot="1">
      <c r="A18" s="37" t="str">
        <f>Výsledky!B20</f>
        <v>P</v>
      </c>
      <c r="B18" s="33" t="str">
        <f>Výsledky!C20</f>
        <v>Píša </v>
      </c>
      <c r="C18" s="27" t="str">
        <f>Výsledky!D20</f>
        <v>Ladislav</v>
      </c>
      <c r="D18" s="40">
        <v>200</v>
      </c>
      <c r="E18" s="128">
        <v>101</v>
      </c>
      <c r="F18" s="41"/>
      <c r="G18" s="72">
        <v>91.01</v>
      </c>
      <c r="H18" s="60">
        <f t="shared" si="0"/>
        <v>209.99</v>
      </c>
      <c r="I18" s="6"/>
      <c r="J18" s="6"/>
      <c r="K18" s="6"/>
      <c r="L18" s="6"/>
      <c r="M18" s="6"/>
      <c r="N18" s="6"/>
    </row>
    <row r="19" spans="1:14" ht="16.5" thickBot="1">
      <c r="A19" s="37" t="str">
        <f>Výsledky!B21</f>
        <v>P</v>
      </c>
      <c r="B19" s="33" t="str">
        <f>Výsledky!C21</f>
        <v>Brejžek </v>
      </c>
      <c r="C19" s="27" t="str">
        <f>Výsledky!D21</f>
        <v>Vojtěch</v>
      </c>
      <c r="D19" s="40">
        <v>200</v>
      </c>
      <c r="E19" s="128">
        <v>150</v>
      </c>
      <c r="F19" s="41">
        <v>-10</v>
      </c>
      <c r="G19" s="72">
        <v>85.47</v>
      </c>
      <c r="H19" s="60">
        <f t="shared" si="0"/>
        <v>254.53</v>
      </c>
      <c r="I19" s="6"/>
      <c r="J19" s="6"/>
      <c r="K19" s="6"/>
      <c r="L19" s="6"/>
      <c r="M19" s="6"/>
      <c r="N19" s="6"/>
    </row>
    <row r="20" spans="1:14" ht="16.5" thickBot="1">
      <c r="A20" s="37" t="str">
        <f>Výsledky!B22</f>
        <v>P</v>
      </c>
      <c r="B20" s="33" t="str">
        <f>Výsledky!C22</f>
        <v>VejslíK </v>
      </c>
      <c r="C20" s="27" t="str">
        <f>Výsledky!D22</f>
        <v>Vladimír</v>
      </c>
      <c r="D20" s="40">
        <v>200</v>
      </c>
      <c r="E20" s="128">
        <v>150</v>
      </c>
      <c r="F20" s="41"/>
      <c r="G20" s="72">
        <v>75.97</v>
      </c>
      <c r="H20" s="60">
        <f t="shared" si="0"/>
        <v>274.03</v>
      </c>
      <c r="I20" s="6"/>
      <c r="J20" s="6"/>
      <c r="K20" s="6"/>
      <c r="L20" s="6"/>
      <c r="M20" s="6"/>
      <c r="N20" s="6"/>
    </row>
    <row r="21" spans="1:14" ht="16.5" thickBot="1">
      <c r="A21" s="37" t="str">
        <f>Výsledky!B23</f>
        <v>P</v>
      </c>
      <c r="B21" s="33" t="str">
        <f>Výsledky!C23</f>
        <v>Jílek  </v>
      </c>
      <c r="C21" s="27" t="str">
        <f>Výsledky!D23</f>
        <v>Milan</v>
      </c>
      <c r="D21" s="40">
        <v>200</v>
      </c>
      <c r="E21" s="128">
        <v>15</v>
      </c>
      <c r="F21" s="41"/>
      <c r="G21" s="72">
        <v>118.4</v>
      </c>
      <c r="H21" s="60">
        <f t="shared" si="0"/>
        <v>96.6</v>
      </c>
      <c r="I21" s="6"/>
      <c r="J21" s="6"/>
      <c r="K21" s="6"/>
      <c r="L21" s="6"/>
      <c r="M21" s="6"/>
      <c r="N21" s="6"/>
    </row>
    <row r="22" spans="1:14" ht="16.5" thickBot="1">
      <c r="A22" s="37" t="str">
        <f>Výsledky!B24</f>
        <v>P</v>
      </c>
      <c r="B22" s="33" t="str">
        <f>Výsledky!C24</f>
        <v>Pechová</v>
      </c>
      <c r="C22" s="27" t="str">
        <f>Výsledky!D24</f>
        <v>Hana</v>
      </c>
      <c r="D22" s="40">
        <v>200</v>
      </c>
      <c r="E22" s="128">
        <v>150</v>
      </c>
      <c r="F22" s="41"/>
      <c r="G22" s="72">
        <v>93.9</v>
      </c>
      <c r="H22" s="60">
        <f t="shared" si="0"/>
        <v>256.1</v>
      </c>
      <c r="I22" s="6"/>
      <c r="J22" s="6"/>
      <c r="K22" s="6"/>
      <c r="L22" s="6"/>
      <c r="M22" s="6"/>
      <c r="N22" s="6"/>
    </row>
    <row r="23" spans="1:14" ht="16.5" thickBot="1">
      <c r="A23" s="37" t="str">
        <f>Výsledky!B25</f>
        <v>P</v>
      </c>
      <c r="B23" s="33" t="str">
        <f>Výsledky!C25</f>
        <v>Mironiuk</v>
      </c>
      <c r="C23" s="27" t="str">
        <f>Výsledky!D25</f>
        <v>Zdeněk</v>
      </c>
      <c r="D23" s="40">
        <v>200</v>
      </c>
      <c r="E23" s="128">
        <v>150</v>
      </c>
      <c r="F23" s="41"/>
      <c r="G23" s="72">
        <v>125.3</v>
      </c>
      <c r="H23" s="60">
        <f t="shared" si="0"/>
        <v>224.7</v>
      </c>
      <c r="I23" s="6"/>
      <c r="J23" s="6"/>
      <c r="K23" s="6"/>
      <c r="L23" s="6"/>
      <c r="M23" s="6"/>
      <c r="N23" s="6"/>
    </row>
    <row r="24" spans="1:14" ht="16.5" thickBot="1">
      <c r="A24" s="37" t="str">
        <f>Výsledky!B26</f>
        <v>P</v>
      </c>
      <c r="B24" s="33" t="str">
        <f>Výsledky!C26</f>
        <v>Červenka</v>
      </c>
      <c r="C24" s="27" t="str">
        <f>Výsledky!D26</f>
        <v>Pavel</v>
      </c>
      <c r="D24" s="40">
        <v>200</v>
      </c>
      <c r="E24" s="128">
        <v>150</v>
      </c>
      <c r="F24" s="41"/>
      <c r="G24" s="72">
        <v>81.43</v>
      </c>
      <c r="H24" s="60">
        <f t="shared" si="0"/>
        <v>268.57</v>
      </c>
      <c r="I24" s="6"/>
      <c r="J24" s="6"/>
      <c r="K24" s="6"/>
      <c r="L24" s="6"/>
      <c r="M24" s="6"/>
      <c r="N24" s="6"/>
    </row>
    <row r="25" spans="1:14" ht="16.5" thickBot="1">
      <c r="A25" s="37" t="str">
        <f>Výsledky!B27</f>
        <v>P</v>
      </c>
      <c r="B25" s="33" t="str">
        <f>Výsledky!C27</f>
        <v>Ladič</v>
      </c>
      <c r="C25" s="27" t="str">
        <f>Výsledky!D27</f>
        <v>Tibor</v>
      </c>
      <c r="D25" s="40">
        <v>200</v>
      </c>
      <c r="E25" s="128">
        <v>150</v>
      </c>
      <c r="F25" s="41">
        <v>-10</v>
      </c>
      <c r="G25" s="72">
        <v>58.46</v>
      </c>
      <c r="H25" s="60">
        <f t="shared" si="0"/>
        <v>281.54</v>
      </c>
      <c r="I25" s="6"/>
      <c r="J25" s="6"/>
      <c r="K25" s="6"/>
      <c r="L25" s="6"/>
      <c r="M25" s="6"/>
      <c r="N25" s="6"/>
    </row>
    <row r="26" spans="1:14" ht="16.5" thickBot="1">
      <c r="A26" s="37" t="str">
        <f>Výsledky!B28</f>
        <v>P</v>
      </c>
      <c r="B26" s="33" t="str">
        <f>Výsledky!C28</f>
        <v>Získal </v>
      </c>
      <c r="C26" s="27" t="str">
        <f>Výsledky!D28</f>
        <v>Karel</v>
      </c>
      <c r="D26" s="40">
        <v>200</v>
      </c>
      <c r="E26" s="128">
        <v>150</v>
      </c>
      <c r="F26" s="41">
        <v>-10</v>
      </c>
      <c r="G26" s="72">
        <v>103.7</v>
      </c>
      <c r="H26" s="60">
        <f t="shared" si="0"/>
        <v>236.3</v>
      </c>
      <c r="I26" s="6"/>
      <c r="J26" s="6"/>
      <c r="K26" s="6"/>
      <c r="L26" s="6"/>
      <c r="M26" s="6"/>
      <c r="N26" s="6"/>
    </row>
    <row r="27" spans="1:14" ht="16.5" thickBot="1">
      <c r="A27" s="37" t="str">
        <f>Výsledky!B29</f>
        <v>P</v>
      </c>
      <c r="B27" s="33" t="str">
        <f>Výsledky!C29</f>
        <v>Čekal </v>
      </c>
      <c r="C27" s="27" t="str">
        <f>Výsledky!D29</f>
        <v>Josef</v>
      </c>
      <c r="D27" s="40">
        <v>200</v>
      </c>
      <c r="E27" s="128">
        <v>150</v>
      </c>
      <c r="F27" s="41"/>
      <c r="G27" s="72">
        <v>103.02</v>
      </c>
      <c r="H27" s="60">
        <f t="shared" si="0"/>
        <v>246.98000000000002</v>
      </c>
      <c r="I27" s="6"/>
      <c r="J27" s="6"/>
      <c r="K27" s="6"/>
      <c r="L27" s="6"/>
      <c r="M27" s="6"/>
      <c r="N27" s="6"/>
    </row>
    <row r="28" spans="1:14" ht="16.5" thickBot="1">
      <c r="A28" s="37" t="str">
        <f>Výsledky!B30</f>
        <v>R</v>
      </c>
      <c r="B28" s="33" t="str">
        <f>Výsledky!C30</f>
        <v>Adensam </v>
      </c>
      <c r="C28" s="27" t="str">
        <f>Výsledky!D30</f>
        <v>Martin</v>
      </c>
      <c r="D28" s="40">
        <v>200</v>
      </c>
      <c r="E28" s="128">
        <v>150</v>
      </c>
      <c r="F28" s="41">
        <v>-10</v>
      </c>
      <c r="G28" s="72">
        <v>123.7</v>
      </c>
      <c r="H28" s="60">
        <f t="shared" si="0"/>
        <v>216.3</v>
      </c>
      <c r="I28" s="6"/>
      <c r="J28" s="6"/>
      <c r="K28" s="6"/>
      <c r="L28" s="6"/>
      <c r="M28" s="6"/>
      <c r="N28" s="6"/>
    </row>
    <row r="29" spans="1:14" ht="16.5" thickBot="1">
      <c r="A29" s="37" t="str">
        <f>Výsledky!B31</f>
        <v>R</v>
      </c>
      <c r="B29" s="33" t="str">
        <f>Výsledky!C31</f>
        <v>Švihálek </v>
      </c>
      <c r="C29" s="27" t="str">
        <f>Výsledky!D31</f>
        <v>Jiří</v>
      </c>
      <c r="D29" s="40">
        <v>200</v>
      </c>
      <c r="E29" s="128">
        <v>92</v>
      </c>
      <c r="F29" s="41"/>
      <c r="G29" s="72">
        <v>80.44</v>
      </c>
      <c r="H29" s="60">
        <f t="shared" si="0"/>
        <v>211.56</v>
      </c>
      <c r="I29" s="6"/>
      <c r="J29" s="6"/>
      <c r="K29" s="6"/>
      <c r="L29" s="6"/>
      <c r="M29" s="6"/>
      <c r="N29" s="6"/>
    </row>
    <row r="30" spans="1:14" ht="16.5" thickBot="1">
      <c r="A30" s="37" t="s">
        <v>86</v>
      </c>
      <c r="B30" s="33" t="str">
        <f>Výsledky!C32</f>
        <v>Mironiuk</v>
      </c>
      <c r="C30" s="27" t="str">
        <f>Výsledky!D32</f>
        <v>Zdeněk</v>
      </c>
      <c r="D30" s="40">
        <v>200</v>
      </c>
      <c r="E30" s="128">
        <v>150</v>
      </c>
      <c r="F30" s="41">
        <v>-20</v>
      </c>
      <c r="G30" s="72">
        <v>100.1</v>
      </c>
      <c r="H30" s="60">
        <f t="shared" si="0"/>
        <v>229.9</v>
      </c>
      <c r="I30" s="6"/>
      <c r="J30" s="6"/>
      <c r="K30" s="6"/>
      <c r="L30" s="6"/>
      <c r="M30" s="6"/>
      <c r="N30" s="6"/>
    </row>
    <row r="31" spans="1:14" ht="15.75">
      <c r="A31" s="37" t="str">
        <f>Výsledky!B33</f>
        <v>R</v>
      </c>
      <c r="B31" s="33" t="str">
        <f>Výsledky!C33</f>
        <v>Červenka</v>
      </c>
      <c r="C31" s="27" t="str">
        <f>Výsledky!D33</f>
        <v>Pavel</v>
      </c>
      <c r="D31" s="40">
        <v>200</v>
      </c>
      <c r="E31" s="128">
        <v>150</v>
      </c>
      <c r="F31" s="41"/>
      <c r="G31" s="72">
        <v>90.31</v>
      </c>
      <c r="H31" s="60">
        <f t="shared" si="0"/>
        <v>259.69</v>
      </c>
      <c r="I31" s="6"/>
      <c r="J31" s="6"/>
      <c r="K31" s="6"/>
      <c r="L31" s="6"/>
      <c r="M31" s="6"/>
      <c r="N31" s="6"/>
    </row>
    <row r="32" spans="1:14" ht="15.75">
      <c r="A32" s="37" t="str">
        <f>Výsledky!B34</f>
        <v>P</v>
      </c>
      <c r="B32" s="33">
        <f>Výsledky!C34</f>
        <v>0</v>
      </c>
      <c r="C32" s="27">
        <f>Výsledky!D34</f>
        <v>0</v>
      </c>
      <c r="D32" s="41"/>
      <c r="E32" s="129"/>
      <c r="F32" s="41"/>
      <c r="G32" s="72"/>
      <c r="H32" s="60">
        <f t="shared" si="0"/>
        <v>0</v>
      </c>
      <c r="I32" s="6"/>
      <c r="J32" s="6"/>
      <c r="K32" s="6"/>
      <c r="L32" s="6"/>
      <c r="M32" s="6"/>
      <c r="N32" s="6"/>
    </row>
    <row r="33" spans="1:14" ht="15.75">
      <c r="A33" s="37" t="str">
        <f>Výsledky!B35</f>
        <v>P</v>
      </c>
      <c r="B33" s="33">
        <f>Výsledky!C35</f>
        <v>0</v>
      </c>
      <c r="C33" s="27">
        <f>Výsledky!D35</f>
        <v>0</v>
      </c>
      <c r="D33" s="41"/>
      <c r="E33" s="129"/>
      <c r="F33" s="41"/>
      <c r="G33" s="72"/>
      <c r="H33" s="60">
        <f t="shared" si="0"/>
        <v>0</v>
      </c>
      <c r="I33" s="6"/>
      <c r="J33" s="6"/>
      <c r="K33" s="6"/>
      <c r="L33" s="6"/>
      <c r="M33" s="6"/>
      <c r="N33" s="6"/>
    </row>
    <row r="34" spans="1:14" ht="15.75">
      <c r="A34" s="37" t="str">
        <f>Výsledky!B36</f>
        <v>P</v>
      </c>
      <c r="B34" s="33">
        <f>Výsledky!C36</f>
        <v>0</v>
      </c>
      <c r="C34" s="27">
        <f>Výsledky!D36</f>
        <v>0</v>
      </c>
      <c r="D34" s="41"/>
      <c r="E34" s="129"/>
      <c r="F34" s="41"/>
      <c r="G34" s="72"/>
      <c r="H34" s="60">
        <f t="shared" si="0"/>
        <v>0</v>
      </c>
      <c r="I34" s="6"/>
      <c r="J34" s="6"/>
      <c r="K34" s="6"/>
      <c r="L34" s="6"/>
      <c r="M34" s="6"/>
      <c r="N34" s="6"/>
    </row>
    <row r="35" spans="1:14" ht="15.75">
      <c r="A35" s="37" t="str">
        <f>Výsledky!B37</f>
        <v>P</v>
      </c>
      <c r="B35" s="33">
        <f>Výsledky!C37</f>
        <v>0</v>
      </c>
      <c r="C35" s="27">
        <f>Výsledky!D37</f>
        <v>0</v>
      </c>
      <c r="D35" s="41"/>
      <c r="E35" s="129"/>
      <c r="F35" s="41"/>
      <c r="G35" s="72"/>
      <c r="H35" s="60">
        <f t="shared" si="0"/>
        <v>0</v>
      </c>
      <c r="I35" s="6"/>
      <c r="J35" s="6"/>
      <c r="K35" s="6"/>
      <c r="L35" s="6"/>
      <c r="M35" s="6"/>
      <c r="N35" s="6"/>
    </row>
    <row r="36" spans="1:14" ht="15.75">
      <c r="A36" s="37" t="str">
        <f>Výsledky!B38</f>
        <v>P</v>
      </c>
      <c r="B36" s="33">
        <f>Výsledky!C38</f>
        <v>0</v>
      </c>
      <c r="C36" s="27">
        <f>Výsledky!D38</f>
        <v>0</v>
      </c>
      <c r="D36" s="41"/>
      <c r="E36" s="129"/>
      <c r="F36" s="41"/>
      <c r="G36" s="72"/>
      <c r="H36" s="60">
        <f aca="true" t="shared" si="1" ref="H36:H53">SUM(D36:F36)-G36</f>
        <v>0</v>
      </c>
      <c r="I36" s="6"/>
      <c r="J36" s="6"/>
      <c r="K36" s="6"/>
      <c r="L36" s="6"/>
      <c r="M36" s="6"/>
      <c r="N36" s="6"/>
    </row>
    <row r="37" spans="1:14" ht="15.75">
      <c r="A37" s="37" t="str">
        <f>Výsledky!B39</f>
        <v>P</v>
      </c>
      <c r="B37" s="33">
        <f>Výsledky!C39</f>
        <v>0</v>
      </c>
      <c r="C37" s="27">
        <f>Výsledky!D39</f>
        <v>0</v>
      </c>
      <c r="D37" s="41"/>
      <c r="E37" s="129"/>
      <c r="F37" s="41"/>
      <c r="G37" s="72"/>
      <c r="H37" s="60">
        <f t="shared" si="1"/>
        <v>0</v>
      </c>
      <c r="I37" s="6"/>
      <c r="J37" s="6"/>
      <c r="K37" s="6"/>
      <c r="L37" s="6"/>
      <c r="M37" s="6"/>
      <c r="N37" s="6"/>
    </row>
    <row r="38" spans="1:14" ht="15.75">
      <c r="A38" s="37" t="str">
        <f>Výsledky!B40</f>
        <v>P</v>
      </c>
      <c r="B38" s="33">
        <f>Výsledky!C40</f>
        <v>0</v>
      </c>
      <c r="C38" s="27">
        <f>Výsledky!D40</f>
        <v>0</v>
      </c>
      <c r="D38" s="41"/>
      <c r="E38" s="129"/>
      <c r="F38" s="41"/>
      <c r="G38" s="72"/>
      <c r="H38" s="60">
        <f t="shared" si="1"/>
        <v>0</v>
      </c>
      <c r="I38" s="6"/>
      <c r="J38" s="6"/>
      <c r="K38" s="6"/>
      <c r="L38" s="6"/>
      <c r="M38" s="6"/>
      <c r="N38" s="6"/>
    </row>
    <row r="39" spans="1:14" ht="15.75">
      <c r="A39" s="37" t="str">
        <f>Výsledky!B41</f>
        <v>P</v>
      </c>
      <c r="B39" s="33">
        <f>Výsledky!C41</f>
        <v>0</v>
      </c>
      <c r="C39" s="27">
        <f>Výsledky!D41</f>
        <v>0</v>
      </c>
      <c r="D39" s="41"/>
      <c r="E39" s="129"/>
      <c r="F39" s="41"/>
      <c r="G39" s="72"/>
      <c r="H39" s="60">
        <f t="shared" si="1"/>
        <v>0</v>
      </c>
      <c r="I39" s="6"/>
      <c r="J39" s="6"/>
      <c r="K39" s="6"/>
      <c r="L39" s="6"/>
      <c r="M39" s="6"/>
      <c r="N39" s="6"/>
    </row>
    <row r="40" spans="1:14" ht="15.75">
      <c r="A40" s="37" t="str">
        <f>Výsledky!B42</f>
        <v>P</v>
      </c>
      <c r="B40" s="33">
        <f>Výsledky!C42</f>
        <v>0</v>
      </c>
      <c r="C40" s="27">
        <f>Výsledky!D42</f>
        <v>0</v>
      </c>
      <c r="D40" s="41"/>
      <c r="E40" s="129"/>
      <c r="F40" s="41"/>
      <c r="G40" s="72"/>
      <c r="H40" s="60">
        <f t="shared" si="1"/>
        <v>0</v>
      </c>
      <c r="I40" s="6"/>
      <c r="J40" s="6"/>
      <c r="K40" s="6"/>
      <c r="L40" s="6"/>
      <c r="M40" s="6"/>
      <c r="N40" s="6"/>
    </row>
    <row r="41" spans="1:14" ht="15.75">
      <c r="A41" s="37" t="str">
        <f>Výsledky!B43</f>
        <v>P</v>
      </c>
      <c r="B41" s="33">
        <f>Výsledky!C43</f>
        <v>0</v>
      </c>
      <c r="C41" s="27">
        <f>Výsledky!D43</f>
        <v>0</v>
      </c>
      <c r="D41" s="41"/>
      <c r="E41" s="129"/>
      <c r="F41" s="41"/>
      <c r="G41" s="72"/>
      <c r="H41" s="60">
        <f t="shared" si="1"/>
        <v>0</v>
      </c>
      <c r="I41" s="6"/>
      <c r="J41" s="6"/>
      <c r="K41" s="6"/>
      <c r="L41" s="6"/>
      <c r="M41" s="6"/>
      <c r="N41" s="6"/>
    </row>
    <row r="42" spans="1:14" ht="15.75">
      <c r="A42" s="37" t="str">
        <f>Výsledky!B44</f>
        <v>P</v>
      </c>
      <c r="B42" s="33">
        <f>Výsledky!C44</f>
        <v>0</v>
      </c>
      <c r="C42" s="27">
        <f>Výsledky!D44</f>
        <v>0</v>
      </c>
      <c r="D42" s="41"/>
      <c r="E42" s="129"/>
      <c r="F42" s="41"/>
      <c r="G42" s="72"/>
      <c r="H42" s="60">
        <f t="shared" si="1"/>
        <v>0</v>
      </c>
      <c r="I42" s="6"/>
      <c r="J42" s="6"/>
      <c r="K42" s="6"/>
      <c r="L42" s="6"/>
      <c r="M42" s="6"/>
      <c r="N42" s="6"/>
    </row>
    <row r="43" spans="1:14" ht="15.75">
      <c r="A43" s="37" t="str">
        <f>Výsledky!B45</f>
        <v>P</v>
      </c>
      <c r="B43" s="33">
        <f>Výsledky!C45</f>
        <v>0</v>
      </c>
      <c r="C43" s="27">
        <f>Výsledky!D45</f>
        <v>0</v>
      </c>
      <c r="D43" s="41"/>
      <c r="E43" s="129"/>
      <c r="F43" s="41"/>
      <c r="G43" s="72"/>
      <c r="H43" s="60">
        <f t="shared" si="1"/>
        <v>0</v>
      </c>
      <c r="I43" s="6"/>
      <c r="J43" s="6"/>
      <c r="K43" s="6"/>
      <c r="L43" s="6"/>
      <c r="M43" s="6"/>
      <c r="N43" s="6"/>
    </row>
    <row r="44" spans="1:14" ht="15.75">
      <c r="A44" s="37" t="str">
        <f>Výsledky!B46</f>
        <v>P</v>
      </c>
      <c r="B44" s="33">
        <f>Výsledky!C46</f>
        <v>0</v>
      </c>
      <c r="C44" s="27">
        <f>Výsledky!D46</f>
        <v>0</v>
      </c>
      <c r="D44" s="41"/>
      <c r="E44" s="129"/>
      <c r="F44" s="41"/>
      <c r="G44" s="72"/>
      <c r="H44" s="60">
        <f t="shared" si="1"/>
        <v>0</v>
      </c>
      <c r="I44" s="6"/>
      <c r="J44" s="6"/>
      <c r="K44" s="6"/>
      <c r="L44" s="6"/>
      <c r="M44" s="6"/>
      <c r="N44" s="6"/>
    </row>
    <row r="45" spans="1:14" ht="15.75">
      <c r="A45" s="37" t="str">
        <f>Výsledky!B47</f>
        <v>P</v>
      </c>
      <c r="B45" s="33">
        <f>Výsledky!C47</f>
        <v>0</v>
      </c>
      <c r="C45" s="27">
        <f>Výsledky!D47</f>
        <v>0</v>
      </c>
      <c r="D45" s="41"/>
      <c r="E45" s="129"/>
      <c r="F45" s="41"/>
      <c r="G45" s="72"/>
      <c r="H45" s="60">
        <f t="shared" si="1"/>
        <v>0</v>
      </c>
      <c r="I45" s="6"/>
      <c r="J45" s="6"/>
      <c r="K45" s="6"/>
      <c r="L45" s="6"/>
      <c r="M45" s="6"/>
      <c r="N45" s="6"/>
    </row>
    <row r="46" spans="1:14" ht="15.75">
      <c r="A46" s="37" t="str">
        <f>Výsledky!B48</f>
        <v>P</v>
      </c>
      <c r="B46" s="33">
        <f>Výsledky!C48</f>
        <v>0</v>
      </c>
      <c r="C46" s="27">
        <f>Výsledky!D48</f>
        <v>0</v>
      </c>
      <c r="D46" s="41"/>
      <c r="E46" s="129"/>
      <c r="F46" s="41"/>
      <c r="G46" s="72"/>
      <c r="H46" s="60">
        <f t="shared" si="1"/>
        <v>0</v>
      </c>
      <c r="I46" s="6"/>
      <c r="J46" s="6"/>
      <c r="K46" s="6"/>
      <c r="L46" s="6"/>
      <c r="M46" s="6"/>
      <c r="N46" s="6"/>
    </row>
    <row r="47" spans="1:14" ht="15.75">
      <c r="A47" s="37" t="str">
        <f>Výsledky!B49</f>
        <v>P</v>
      </c>
      <c r="B47" s="33">
        <f>Výsledky!C49</f>
        <v>0</v>
      </c>
      <c r="C47" s="27">
        <f>Výsledky!D49</f>
        <v>0</v>
      </c>
      <c r="D47" s="41"/>
      <c r="E47" s="129"/>
      <c r="F47" s="41"/>
      <c r="G47" s="72"/>
      <c r="H47" s="60">
        <f t="shared" si="1"/>
        <v>0</v>
      </c>
      <c r="I47" s="6"/>
      <c r="J47" s="6"/>
      <c r="K47" s="6"/>
      <c r="L47" s="6"/>
      <c r="M47" s="6"/>
      <c r="N47" s="6"/>
    </row>
    <row r="48" spans="1:14" ht="15.75">
      <c r="A48" s="37" t="str">
        <f>Výsledky!B50</f>
        <v>P</v>
      </c>
      <c r="B48" s="33">
        <f>Výsledky!C50</f>
        <v>0</v>
      </c>
      <c r="C48" s="27">
        <f>Výsledky!D50</f>
        <v>0</v>
      </c>
      <c r="D48" s="41"/>
      <c r="E48" s="129"/>
      <c r="F48" s="41"/>
      <c r="G48" s="72"/>
      <c r="H48" s="60">
        <f t="shared" si="1"/>
        <v>0</v>
      </c>
      <c r="I48" s="6"/>
      <c r="J48" s="6"/>
      <c r="K48" s="6"/>
      <c r="L48" s="6"/>
      <c r="M48" s="6"/>
      <c r="N48" s="6"/>
    </row>
    <row r="49" spans="1:14" ht="15.75">
      <c r="A49" s="37" t="str">
        <f>Výsledky!B51</f>
        <v>P</v>
      </c>
      <c r="B49" s="33">
        <f>Výsledky!C51</f>
        <v>0</v>
      </c>
      <c r="C49" s="27">
        <f>Výsledky!D51</f>
        <v>0</v>
      </c>
      <c r="D49" s="41"/>
      <c r="E49" s="129"/>
      <c r="F49" s="41"/>
      <c r="G49" s="72"/>
      <c r="H49" s="60">
        <f t="shared" si="1"/>
        <v>0</v>
      </c>
      <c r="I49" s="6"/>
      <c r="J49" s="6"/>
      <c r="K49" s="6"/>
      <c r="L49" s="6"/>
      <c r="M49" s="6"/>
      <c r="N49" s="6"/>
    </row>
    <row r="50" spans="1:14" ht="15.75">
      <c r="A50" s="37" t="str">
        <f>Výsledky!B52</f>
        <v>P</v>
      </c>
      <c r="B50" s="33">
        <f>Výsledky!C52</f>
        <v>0</v>
      </c>
      <c r="C50" s="27">
        <f>Výsledky!D52</f>
        <v>0</v>
      </c>
      <c r="D50" s="41"/>
      <c r="E50" s="129"/>
      <c r="F50" s="41"/>
      <c r="G50" s="72"/>
      <c r="H50" s="60">
        <f t="shared" si="1"/>
        <v>0</v>
      </c>
      <c r="I50" s="6"/>
      <c r="J50" s="6"/>
      <c r="K50" s="6"/>
      <c r="L50" s="6"/>
      <c r="M50" s="6"/>
      <c r="N50" s="6"/>
    </row>
    <row r="51" spans="1:14" ht="15.75">
      <c r="A51" s="37" t="str">
        <f>Výsledky!B53</f>
        <v>P</v>
      </c>
      <c r="B51" s="33">
        <f>Výsledky!C53</f>
        <v>0</v>
      </c>
      <c r="C51" s="27">
        <f>Výsledky!D53</f>
        <v>0</v>
      </c>
      <c r="D51" s="41"/>
      <c r="E51" s="129"/>
      <c r="F51" s="41"/>
      <c r="G51" s="72"/>
      <c r="H51" s="60">
        <f t="shared" si="1"/>
        <v>0</v>
      </c>
      <c r="I51" s="6"/>
      <c r="J51" s="6"/>
      <c r="K51" s="6"/>
      <c r="L51" s="6"/>
      <c r="M51" s="6"/>
      <c r="N51" s="6"/>
    </row>
    <row r="52" spans="1:14" ht="15.75">
      <c r="A52" s="37" t="str">
        <f>Výsledky!B54</f>
        <v>P</v>
      </c>
      <c r="B52" s="33">
        <f>Výsledky!C54</f>
        <v>0</v>
      </c>
      <c r="C52" s="27">
        <f>Výsledky!D54</f>
        <v>0</v>
      </c>
      <c r="D52" s="41"/>
      <c r="E52" s="129"/>
      <c r="F52" s="41"/>
      <c r="G52" s="72"/>
      <c r="H52" s="60">
        <f t="shared" si="1"/>
        <v>0</v>
      </c>
      <c r="I52" s="6"/>
      <c r="J52" s="6"/>
      <c r="K52" s="6"/>
      <c r="L52" s="6"/>
      <c r="M52" s="6"/>
      <c r="N52" s="6"/>
    </row>
    <row r="53" spans="1:14" ht="16.5" thickBot="1">
      <c r="A53" s="38" t="str">
        <f>Výsledky!B55</f>
        <v>P</v>
      </c>
      <c r="B53" s="34">
        <f>Výsledky!C55</f>
        <v>0</v>
      </c>
      <c r="C53" s="28">
        <f>Výsledky!D55</f>
        <v>0</v>
      </c>
      <c r="D53" s="77"/>
      <c r="E53" s="130"/>
      <c r="F53" s="77"/>
      <c r="G53" s="73"/>
      <c r="H53" s="61">
        <f t="shared" si="1"/>
        <v>0</v>
      </c>
      <c r="I53" s="6"/>
      <c r="J53" s="6"/>
      <c r="K53" s="6"/>
      <c r="L53" s="6"/>
      <c r="M53" s="6"/>
      <c r="N53" s="6"/>
    </row>
    <row r="54" spans="1:11" ht="12.75">
      <c r="A54" s="39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39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39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39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39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39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39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39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39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39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39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39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39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39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39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39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39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39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39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39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39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39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39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39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39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39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39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39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39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39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39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39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39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39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39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39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39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39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39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39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39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39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39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39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39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39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39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39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39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39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39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39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39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39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39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39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39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39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39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39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39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39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39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39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39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39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39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39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39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39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39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39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39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39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39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39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39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39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39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39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39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39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39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39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39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39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39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39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39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39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39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39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39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39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39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39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39"/>
      <c r="B152" s="6"/>
      <c r="C152" s="6"/>
      <c r="D152" s="6"/>
      <c r="E152" s="6"/>
      <c r="F152" s="6"/>
      <c r="G152" s="6"/>
      <c r="H152" s="6"/>
      <c r="I152" s="6"/>
      <c r="J152" s="6"/>
      <c r="K152" s="6"/>
    </row>
  </sheetData>
  <sheetProtection/>
  <mergeCells count="1">
    <mergeCell ref="B1:G1"/>
  </mergeCells>
  <conditionalFormatting sqref="A4:A53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">
      <pane ySplit="525" topLeftCell="A13" activePane="bottomLeft" state="split"/>
      <selection pane="topLeft" activeCell="G3" sqref="G1:G16384"/>
      <selection pane="bottomLeft" activeCell="I18" sqref="I18"/>
    </sheetView>
  </sheetViews>
  <sheetFormatPr defaultColWidth="9.00390625" defaultRowHeight="12.75"/>
  <cols>
    <col min="1" max="1" width="5.625" style="35" customWidth="1"/>
    <col min="2" max="2" width="19.00390625" style="0" customWidth="1"/>
    <col min="3" max="3" width="16.625" style="0" customWidth="1"/>
    <col min="4" max="4" width="8.25390625" style="0" customWidth="1"/>
    <col min="5" max="5" width="5.125" style="0" customWidth="1"/>
    <col min="6" max="6" width="0.12890625" style="0" customWidth="1"/>
    <col min="7" max="7" width="9.00390625" style="0" customWidth="1"/>
    <col min="8" max="8" width="11.625" style="0" customWidth="1"/>
    <col min="10" max="10" width="11.375" style="0" bestFit="1" customWidth="1"/>
  </cols>
  <sheetData>
    <row r="1" spans="1:13" ht="15.75">
      <c r="A1" s="39"/>
      <c r="B1" s="122" t="s">
        <v>16</v>
      </c>
      <c r="C1" s="122"/>
      <c r="D1" s="122"/>
      <c r="E1" s="122"/>
      <c r="F1" s="122"/>
      <c r="G1" s="122"/>
      <c r="H1" s="6"/>
      <c r="I1" s="6"/>
      <c r="J1" s="6"/>
      <c r="K1" s="6"/>
      <c r="L1" s="6"/>
      <c r="M1" s="6"/>
    </row>
    <row r="2" spans="1:13" ht="13.5" thickBot="1">
      <c r="A2" s="39"/>
      <c r="B2" s="6"/>
      <c r="C2" s="6"/>
      <c r="D2" s="6"/>
      <c r="E2" s="6"/>
      <c r="F2" s="6"/>
      <c r="G2" s="6"/>
      <c r="H2" s="6">
        <f>(COUNTIF(H4:H53,"=0"))</f>
        <v>22</v>
      </c>
      <c r="I2" s="6"/>
      <c r="J2" s="6"/>
      <c r="K2" s="6"/>
      <c r="L2" s="6"/>
      <c r="M2" s="6"/>
    </row>
    <row r="3" spans="1:13" ht="16.5" thickBot="1">
      <c r="A3" s="39"/>
      <c r="B3" s="17"/>
      <c r="C3" s="17"/>
      <c r="D3" s="42" t="s">
        <v>20</v>
      </c>
      <c r="E3" s="43">
        <v>1</v>
      </c>
      <c r="F3" s="44">
        <v>2</v>
      </c>
      <c r="G3" s="18" t="s">
        <v>12</v>
      </c>
      <c r="H3" s="18" t="s">
        <v>13</v>
      </c>
      <c r="I3" s="6"/>
      <c r="J3" s="6"/>
      <c r="K3" s="6"/>
      <c r="L3" s="6"/>
      <c r="M3" s="6"/>
    </row>
    <row r="4" spans="1:13" ht="15.75">
      <c r="A4" s="36" t="str">
        <f>Výsledky!B6</f>
        <v>P</v>
      </c>
      <c r="B4" s="32" t="str">
        <f>Výsledky!C6</f>
        <v>Adensam </v>
      </c>
      <c r="C4" s="26" t="str">
        <f>Výsledky!D6</f>
        <v>Martin</v>
      </c>
      <c r="D4" s="40">
        <v>190</v>
      </c>
      <c r="E4" s="45">
        <v>-10</v>
      </c>
      <c r="F4" s="46"/>
      <c r="G4" s="62">
        <v>30.77</v>
      </c>
      <c r="H4" s="59">
        <f aca="true" t="shared" si="0" ref="H4:H35">SUM(D4:F4)-G4</f>
        <v>149.23</v>
      </c>
      <c r="I4" s="6"/>
      <c r="J4" s="6"/>
      <c r="K4" s="6"/>
      <c r="L4" s="6"/>
      <c r="M4" s="6"/>
    </row>
    <row r="5" spans="1:13" ht="15.75">
      <c r="A5" s="37" t="str">
        <f>Výsledky!B7</f>
        <v>P</v>
      </c>
      <c r="B5" s="33" t="str">
        <f>Výsledky!C7</f>
        <v>Koch  st. </v>
      </c>
      <c r="C5" s="27" t="str">
        <f>Výsledky!D7</f>
        <v>Miroslav</v>
      </c>
      <c r="D5" s="41">
        <v>200</v>
      </c>
      <c r="E5" s="25"/>
      <c r="F5" s="22"/>
      <c r="G5" s="63">
        <v>37.99</v>
      </c>
      <c r="H5" s="60">
        <f t="shared" si="0"/>
        <v>162.01</v>
      </c>
      <c r="I5" s="6"/>
      <c r="J5" s="6"/>
      <c r="K5" s="6"/>
      <c r="L5" s="6"/>
      <c r="M5" s="6"/>
    </row>
    <row r="6" spans="1:13" ht="15.75">
      <c r="A6" s="37" t="str">
        <f>Výsledky!B8</f>
        <v>P</v>
      </c>
      <c r="B6" s="33" t="str">
        <f>Výsledky!C8</f>
        <v>Herceg</v>
      </c>
      <c r="C6" s="27" t="str">
        <f>Výsledky!D8</f>
        <v>Bohumil</v>
      </c>
      <c r="D6" s="41">
        <v>200</v>
      </c>
      <c r="E6" s="25"/>
      <c r="F6" s="22"/>
      <c r="G6" s="63">
        <v>43.35</v>
      </c>
      <c r="H6" s="60">
        <f t="shared" si="0"/>
        <v>156.65</v>
      </c>
      <c r="I6" s="6"/>
      <c r="J6" s="6"/>
      <c r="K6" s="6"/>
      <c r="L6" s="6"/>
      <c r="M6" s="6"/>
    </row>
    <row r="7" spans="1:13" ht="15.75">
      <c r="A7" s="37" t="str">
        <f>Výsledky!B9</f>
        <v>P</v>
      </c>
      <c r="B7" s="33" t="str">
        <f>Výsledky!C9</f>
        <v>Koch   ml.</v>
      </c>
      <c r="C7" s="27" t="str">
        <f>Výsledky!D9</f>
        <v>Miroslav</v>
      </c>
      <c r="D7" s="41">
        <v>200</v>
      </c>
      <c r="E7" s="25"/>
      <c r="F7" s="22"/>
      <c r="G7" s="63">
        <v>39.11</v>
      </c>
      <c r="H7" s="60">
        <f t="shared" si="0"/>
        <v>160.89</v>
      </c>
      <c r="I7" s="6"/>
      <c r="J7" s="6"/>
      <c r="K7" s="6"/>
      <c r="L7" s="6"/>
      <c r="M7" s="6"/>
    </row>
    <row r="8" spans="1:13" ht="15.75">
      <c r="A8" s="37" t="str">
        <f>Výsledky!B10</f>
        <v>P</v>
      </c>
      <c r="B8" s="33" t="str">
        <f>Výsledky!C10</f>
        <v>Fuksa  </v>
      </c>
      <c r="C8" s="27" t="str">
        <f>Výsledky!D10</f>
        <v>Viktor</v>
      </c>
      <c r="D8" s="41">
        <v>200</v>
      </c>
      <c r="E8" s="25"/>
      <c r="F8" s="22"/>
      <c r="G8" s="63">
        <v>38.28</v>
      </c>
      <c r="H8" s="60">
        <f t="shared" si="0"/>
        <v>161.72</v>
      </c>
      <c r="I8" s="6"/>
      <c r="J8" s="6"/>
      <c r="K8" s="6"/>
      <c r="L8" s="6"/>
      <c r="M8" s="6"/>
    </row>
    <row r="9" spans="1:13" ht="15.75">
      <c r="A9" s="37" t="str">
        <f>Výsledky!B11</f>
        <v>P</v>
      </c>
      <c r="B9" s="33" t="str">
        <f>Výsledky!C11</f>
        <v>Kostříž </v>
      </c>
      <c r="C9" s="27" t="str">
        <f>Výsledky!D11</f>
        <v>Jaroslav</v>
      </c>
      <c r="D9" s="41">
        <v>200</v>
      </c>
      <c r="E9" s="25"/>
      <c r="F9" s="22"/>
      <c r="G9" s="63">
        <v>78.28</v>
      </c>
      <c r="H9" s="60">
        <f t="shared" si="0"/>
        <v>121.72</v>
      </c>
      <c r="I9" s="6"/>
      <c r="J9" s="6"/>
      <c r="K9" s="6"/>
      <c r="L9" s="6"/>
      <c r="M9" s="6"/>
    </row>
    <row r="10" spans="1:13" ht="15.75">
      <c r="A10" s="37" t="str">
        <f>Výsledky!B12</f>
        <v>P</v>
      </c>
      <c r="B10" s="33" t="str">
        <f>Výsledky!C12</f>
        <v>Matějka </v>
      </c>
      <c r="C10" s="27" t="str">
        <f>Výsledky!D12</f>
        <v>Milan</v>
      </c>
      <c r="D10" s="41">
        <v>190</v>
      </c>
      <c r="E10" s="25">
        <v>-10</v>
      </c>
      <c r="F10" s="22"/>
      <c r="G10" s="63">
        <v>176.7</v>
      </c>
      <c r="H10" s="60">
        <f t="shared" si="0"/>
        <v>3.3000000000000114</v>
      </c>
      <c r="I10" s="6"/>
      <c r="J10" s="6"/>
      <c r="K10" s="6"/>
      <c r="L10" s="6"/>
      <c r="M10" s="6"/>
    </row>
    <row r="11" spans="1:13" ht="15.75">
      <c r="A11" s="37" t="str">
        <f>Výsledky!B13</f>
        <v>P</v>
      </c>
      <c r="B11" s="33" t="str">
        <f>Výsledky!C13</f>
        <v>Mesároš</v>
      </c>
      <c r="C11" s="27" t="str">
        <f>Výsledky!D13</f>
        <v>Štefan</v>
      </c>
      <c r="D11" s="41">
        <v>200</v>
      </c>
      <c r="E11" s="25"/>
      <c r="F11" s="22"/>
      <c r="G11" s="63">
        <v>29.53</v>
      </c>
      <c r="H11" s="60">
        <f t="shared" si="0"/>
        <v>170.47</v>
      </c>
      <c r="I11" s="6"/>
      <c r="J11" s="6"/>
      <c r="K11" s="6"/>
      <c r="L11" s="6"/>
      <c r="M11" s="6"/>
    </row>
    <row r="12" spans="1:13" ht="15.75">
      <c r="A12" s="37" t="str">
        <f>Výsledky!B14</f>
        <v>P</v>
      </c>
      <c r="B12" s="33" t="str">
        <f>Výsledky!C14</f>
        <v>Krejča</v>
      </c>
      <c r="C12" s="27" t="str">
        <f>Výsledky!D14</f>
        <v>Vladimír</v>
      </c>
      <c r="D12" s="41">
        <v>200</v>
      </c>
      <c r="E12" s="25"/>
      <c r="F12" s="22"/>
      <c r="G12" s="63">
        <v>40.67</v>
      </c>
      <c r="H12" s="60">
        <f t="shared" si="0"/>
        <v>159.32999999999998</v>
      </c>
      <c r="I12" s="6"/>
      <c r="J12" s="6"/>
      <c r="K12" s="6"/>
      <c r="L12" s="6"/>
      <c r="M12" s="6"/>
    </row>
    <row r="13" spans="1:13" ht="15.75">
      <c r="A13" s="37" t="str">
        <f>Výsledky!B15</f>
        <v>P</v>
      </c>
      <c r="B13" s="33" t="str">
        <f>Výsledky!C15</f>
        <v>Fiala  </v>
      </c>
      <c r="C13" s="27" t="str">
        <f>Výsledky!D15</f>
        <v>Miroslav</v>
      </c>
      <c r="D13" s="41">
        <v>200</v>
      </c>
      <c r="E13" s="25"/>
      <c r="F13" s="22"/>
      <c r="G13" s="63">
        <v>49.71</v>
      </c>
      <c r="H13" s="60">
        <f t="shared" si="0"/>
        <v>150.29</v>
      </c>
      <c r="I13" s="6"/>
      <c r="J13" s="6"/>
      <c r="K13" s="6"/>
      <c r="L13" s="6"/>
      <c r="M13" s="6"/>
    </row>
    <row r="14" spans="1:13" ht="15.75">
      <c r="A14" s="37" t="str">
        <f>Výsledky!B16</f>
        <v>P</v>
      </c>
      <c r="B14" s="33" t="str">
        <f>Výsledky!C16</f>
        <v>Urbanec  </v>
      </c>
      <c r="C14" s="27" t="str">
        <f>Výsledky!D16</f>
        <v>Antonín</v>
      </c>
      <c r="D14" s="41">
        <v>200</v>
      </c>
      <c r="E14" s="25"/>
      <c r="F14" s="22"/>
      <c r="G14" s="63">
        <v>51.49</v>
      </c>
      <c r="H14" s="60">
        <f t="shared" si="0"/>
        <v>148.51</v>
      </c>
      <c r="I14" s="6"/>
      <c r="J14" s="6"/>
      <c r="K14" s="6"/>
      <c r="L14" s="6"/>
      <c r="M14" s="6"/>
    </row>
    <row r="15" spans="1:13" ht="15.75">
      <c r="A15" s="37" t="str">
        <f>Výsledky!B17</f>
        <v>P</v>
      </c>
      <c r="B15" s="33" t="str">
        <f>Výsledky!C17</f>
        <v>Nikodým</v>
      </c>
      <c r="C15" s="27" t="str">
        <f>Výsledky!D17</f>
        <v>David</v>
      </c>
      <c r="D15" s="41">
        <v>200</v>
      </c>
      <c r="E15" s="29"/>
      <c r="F15" s="24"/>
      <c r="G15" s="63">
        <v>29.14</v>
      </c>
      <c r="H15" s="60">
        <f t="shared" si="0"/>
        <v>170.86</v>
      </c>
      <c r="I15" s="6"/>
      <c r="J15" s="6"/>
      <c r="K15" s="6"/>
      <c r="L15" s="6"/>
      <c r="M15" s="6"/>
    </row>
    <row r="16" spans="1:13" ht="15.75">
      <c r="A16" s="37" t="str">
        <f>Výsledky!B18</f>
        <v>P</v>
      </c>
      <c r="B16" s="33" t="str">
        <f>Výsledky!C18</f>
        <v>Landkammer</v>
      </c>
      <c r="C16" s="27" t="str">
        <f>Výsledky!D18</f>
        <v>Václav</v>
      </c>
      <c r="D16" s="41">
        <v>200</v>
      </c>
      <c r="E16" s="25"/>
      <c r="F16" s="22"/>
      <c r="G16" s="63">
        <v>55.04</v>
      </c>
      <c r="H16" s="60">
        <f t="shared" si="0"/>
        <v>144.96</v>
      </c>
      <c r="I16" s="6"/>
      <c r="J16" s="6"/>
      <c r="K16" s="6"/>
      <c r="L16" s="6"/>
      <c r="M16" s="6"/>
    </row>
    <row r="17" spans="1:13" ht="15.75">
      <c r="A17" s="37" t="str">
        <f>Výsledky!B19</f>
        <v>P</v>
      </c>
      <c r="B17" s="33" t="str">
        <f>Výsledky!C19</f>
        <v>Švihálek </v>
      </c>
      <c r="C17" s="27" t="str">
        <f>Výsledky!D19</f>
        <v>Jiří</v>
      </c>
      <c r="D17" s="41">
        <v>200</v>
      </c>
      <c r="E17" s="25">
        <v>-10</v>
      </c>
      <c r="F17" s="22"/>
      <c r="G17" s="63">
        <v>44.36</v>
      </c>
      <c r="H17" s="60">
        <f t="shared" si="0"/>
        <v>145.64</v>
      </c>
      <c r="I17" s="6"/>
      <c r="J17" s="6"/>
      <c r="K17" s="6"/>
      <c r="L17" s="6"/>
      <c r="M17" s="6"/>
    </row>
    <row r="18" spans="1:13" ht="15.75">
      <c r="A18" s="37" t="str">
        <f>Výsledky!B20</f>
        <v>P</v>
      </c>
      <c r="B18" s="33" t="str">
        <f>Výsledky!C20</f>
        <v>Píša </v>
      </c>
      <c r="C18" s="27" t="str">
        <f>Výsledky!D20</f>
        <v>Ladislav</v>
      </c>
      <c r="D18" s="41">
        <v>200</v>
      </c>
      <c r="E18" s="25"/>
      <c r="F18" s="22"/>
      <c r="G18" s="63">
        <v>37.96</v>
      </c>
      <c r="H18" s="60">
        <f t="shared" si="0"/>
        <v>162.04</v>
      </c>
      <c r="I18" s="6"/>
      <c r="J18" s="6"/>
      <c r="K18" s="6"/>
      <c r="L18" s="6"/>
      <c r="M18" s="6"/>
    </row>
    <row r="19" spans="1:13" ht="15.75">
      <c r="A19" s="37" t="str">
        <f>Výsledky!B21</f>
        <v>P</v>
      </c>
      <c r="B19" s="33" t="str">
        <f>Výsledky!C21</f>
        <v>Brejžek </v>
      </c>
      <c r="C19" s="27" t="str">
        <f>Výsledky!D21</f>
        <v>Vojtěch</v>
      </c>
      <c r="D19" s="41">
        <v>200</v>
      </c>
      <c r="E19" s="25"/>
      <c r="F19" s="22"/>
      <c r="G19" s="63">
        <v>37.12</v>
      </c>
      <c r="H19" s="60">
        <f t="shared" si="0"/>
        <v>162.88</v>
      </c>
      <c r="I19" s="6"/>
      <c r="J19" s="6"/>
      <c r="K19" s="6"/>
      <c r="L19" s="6"/>
      <c r="M19" s="6"/>
    </row>
    <row r="20" spans="1:13" ht="15.75">
      <c r="A20" s="37" t="str">
        <f>Výsledky!B22</f>
        <v>P</v>
      </c>
      <c r="B20" s="33" t="str">
        <f>Výsledky!C22</f>
        <v>VejslíK </v>
      </c>
      <c r="C20" s="27" t="str">
        <f>Výsledky!D22</f>
        <v>Vladimír</v>
      </c>
      <c r="D20" s="41">
        <v>200</v>
      </c>
      <c r="E20" s="25"/>
      <c r="F20" s="22"/>
      <c r="G20" s="63">
        <v>27.73</v>
      </c>
      <c r="H20" s="60">
        <f t="shared" si="0"/>
        <v>172.27</v>
      </c>
      <c r="I20" s="6"/>
      <c r="J20" s="6"/>
      <c r="K20" s="6"/>
      <c r="L20" s="6"/>
      <c r="M20" s="6"/>
    </row>
    <row r="21" spans="1:13" ht="15.75">
      <c r="A21" s="37" t="str">
        <f>Výsledky!B23</f>
        <v>P</v>
      </c>
      <c r="B21" s="33" t="str">
        <f>Výsledky!C23</f>
        <v>Jílek  </v>
      </c>
      <c r="C21" s="27" t="str">
        <f>Výsledky!D23</f>
        <v>Milan</v>
      </c>
      <c r="D21" s="41">
        <v>200</v>
      </c>
      <c r="E21" s="25"/>
      <c r="F21" s="22"/>
      <c r="G21" s="63">
        <v>47.4</v>
      </c>
      <c r="H21" s="60">
        <f t="shared" si="0"/>
        <v>152.6</v>
      </c>
      <c r="I21" s="6"/>
      <c r="J21" s="6"/>
      <c r="K21" s="6"/>
      <c r="L21" s="6"/>
      <c r="M21" s="6"/>
    </row>
    <row r="22" spans="1:13" ht="15.75">
      <c r="A22" s="37" t="str">
        <f>Výsledky!B24</f>
        <v>P</v>
      </c>
      <c r="B22" s="33" t="str">
        <f>Výsledky!C24</f>
        <v>Pechová</v>
      </c>
      <c r="C22" s="27" t="str">
        <f>Výsledky!D24</f>
        <v>Hana</v>
      </c>
      <c r="D22" s="41">
        <v>200</v>
      </c>
      <c r="E22" s="25">
        <v>-10</v>
      </c>
      <c r="F22" s="22"/>
      <c r="G22" s="63">
        <v>35.16</v>
      </c>
      <c r="H22" s="60">
        <f t="shared" si="0"/>
        <v>154.84</v>
      </c>
      <c r="I22" s="6"/>
      <c r="J22" s="6"/>
      <c r="K22" s="6"/>
      <c r="L22" s="6"/>
      <c r="M22" s="6"/>
    </row>
    <row r="23" spans="1:13" ht="15.75">
      <c r="A23" s="37" t="str">
        <f>Výsledky!B25</f>
        <v>P</v>
      </c>
      <c r="B23" s="33" t="str">
        <f>Výsledky!C25</f>
        <v>Mironiuk</v>
      </c>
      <c r="C23" s="27" t="str">
        <f>Výsledky!D25</f>
        <v>Zdeněk</v>
      </c>
      <c r="D23" s="41">
        <v>200</v>
      </c>
      <c r="E23" s="25"/>
      <c r="F23" s="22"/>
      <c r="G23" s="63">
        <v>37.28</v>
      </c>
      <c r="H23" s="60">
        <f t="shared" si="0"/>
        <v>162.72</v>
      </c>
      <c r="I23" s="6"/>
      <c r="J23" s="6"/>
      <c r="K23" s="6"/>
      <c r="L23" s="6"/>
      <c r="M23" s="6"/>
    </row>
    <row r="24" spans="1:13" ht="15.75">
      <c r="A24" s="37" t="str">
        <f>Výsledky!B26</f>
        <v>P</v>
      </c>
      <c r="B24" s="33" t="str">
        <f>Výsledky!C26</f>
        <v>Červenka</v>
      </c>
      <c r="C24" s="27" t="str">
        <f>Výsledky!D26</f>
        <v>Pavel</v>
      </c>
      <c r="D24" s="41">
        <v>200</v>
      </c>
      <c r="E24" s="25"/>
      <c r="F24" s="22"/>
      <c r="G24" s="63">
        <v>20.79</v>
      </c>
      <c r="H24" s="60">
        <f t="shared" si="0"/>
        <v>179.21</v>
      </c>
      <c r="I24" s="6"/>
      <c r="J24" s="6"/>
      <c r="K24" s="6"/>
      <c r="L24" s="6"/>
      <c r="M24" s="6"/>
    </row>
    <row r="25" spans="1:13" ht="15.75">
      <c r="A25" s="37" t="str">
        <f>Výsledky!B27</f>
        <v>P</v>
      </c>
      <c r="B25" s="33" t="str">
        <f>Výsledky!C27</f>
        <v>Ladič</v>
      </c>
      <c r="C25" s="27" t="str">
        <f>Výsledky!D27</f>
        <v>Tibor</v>
      </c>
      <c r="D25" s="41">
        <v>200</v>
      </c>
      <c r="E25" s="25"/>
      <c r="F25" s="22"/>
      <c r="G25" s="63">
        <v>25.74</v>
      </c>
      <c r="H25" s="60">
        <f t="shared" si="0"/>
        <v>174.26</v>
      </c>
      <c r="I25" s="6"/>
      <c r="J25" s="6"/>
      <c r="K25" s="6"/>
      <c r="L25" s="6"/>
      <c r="M25" s="6"/>
    </row>
    <row r="26" spans="1:13" ht="15.75">
      <c r="A26" s="37" t="str">
        <f>Výsledky!B28</f>
        <v>P</v>
      </c>
      <c r="B26" s="33" t="str">
        <f>Výsledky!C28</f>
        <v>Získal </v>
      </c>
      <c r="C26" s="27" t="str">
        <f>Výsledky!D28</f>
        <v>Karel</v>
      </c>
      <c r="D26" s="41">
        <v>200</v>
      </c>
      <c r="E26" s="25"/>
      <c r="F26" s="22"/>
      <c r="G26" s="63">
        <v>37.92</v>
      </c>
      <c r="H26" s="60">
        <f t="shared" si="0"/>
        <v>162.07999999999998</v>
      </c>
      <c r="I26" s="6"/>
      <c r="J26" s="6"/>
      <c r="K26" s="6"/>
      <c r="L26" s="6"/>
      <c r="M26" s="6"/>
    </row>
    <row r="27" spans="1:13" ht="15.75">
      <c r="A27" s="37" t="str">
        <f>Výsledky!B29</f>
        <v>P</v>
      </c>
      <c r="B27" s="33" t="str">
        <f>Výsledky!C29</f>
        <v>Čekal </v>
      </c>
      <c r="C27" s="27" t="str">
        <f>Výsledky!D29</f>
        <v>Josef</v>
      </c>
      <c r="D27" s="41">
        <v>200</v>
      </c>
      <c r="E27" s="25"/>
      <c r="F27" s="22"/>
      <c r="G27" s="63">
        <v>42.66</v>
      </c>
      <c r="H27" s="60">
        <f t="shared" si="0"/>
        <v>157.34</v>
      </c>
      <c r="I27" s="6"/>
      <c r="J27" s="6"/>
      <c r="K27" s="6"/>
      <c r="L27" s="6"/>
      <c r="M27" s="6"/>
    </row>
    <row r="28" spans="1:13" ht="15.75">
      <c r="A28" s="37" t="str">
        <f>Výsledky!B30</f>
        <v>R</v>
      </c>
      <c r="B28" s="33" t="str">
        <f>Výsledky!C30</f>
        <v>Adensam </v>
      </c>
      <c r="C28" s="27" t="str">
        <f>Výsledky!D30</f>
        <v>Martin</v>
      </c>
      <c r="D28" s="41">
        <v>200</v>
      </c>
      <c r="E28" s="25"/>
      <c r="F28" s="22"/>
      <c r="G28" s="63">
        <v>34.5</v>
      </c>
      <c r="H28" s="60">
        <f t="shared" si="0"/>
        <v>165.5</v>
      </c>
      <c r="I28" s="6"/>
      <c r="J28" s="6"/>
      <c r="K28" s="6"/>
      <c r="L28" s="6"/>
      <c r="M28" s="6"/>
    </row>
    <row r="29" spans="1:13" ht="15.75">
      <c r="A29" s="37" t="str">
        <f>Výsledky!B31</f>
        <v>R</v>
      </c>
      <c r="B29" s="33" t="str">
        <f>Výsledky!C31</f>
        <v>Švihálek </v>
      </c>
      <c r="C29" s="27" t="str">
        <f>Výsledky!D31</f>
        <v>Jiří</v>
      </c>
      <c r="D29" s="41">
        <v>200</v>
      </c>
      <c r="E29" s="25"/>
      <c r="F29" s="22"/>
      <c r="G29" s="63">
        <v>45.24</v>
      </c>
      <c r="H29" s="60">
        <f t="shared" si="0"/>
        <v>154.76</v>
      </c>
      <c r="I29" s="6"/>
      <c r="J29" s="6"/>
      <c r="K29" s="6"/>
      <c r="L29" s="6"/>
      <c r="M29" s="6"/>
    </row>
    <row r="30" spans="1:13" ht="15.75">
      <c r="A30" s="37" t="str">
        <f>Výsledky!B32</f>
        <v>TS</v>
      </c>
      <c r="B30" s="33" t="str">
        <f>Výsledky!C32</f>
        <v>Mironiuk</v>
      </c>
      <c r="C30" s="27" t="str">
        <f>Výsledky!D32</f>
        <v>Zdeněk</v>
      </c>
      <c r="D30" s="41">
        <v>200</v>
      </c>
      <c r="E30" s="25"/>
      <c r="F30" s="22"/>
      <c r="G30" s="63">
        <v>32.55</v>
      </c>
      <c r="H30" s="60">
        <f t="shared" si="0"/>
        <v>167.45</v>
      </c>
      <c r="I30" s="6"/>
      <c r="J30" s="6"/>
      <c r="K30" s="6"/>
      <c r="L30" s="6"/>
      <c r="M30" s="6"/>
    </row>
    <row r="31" spans="1:13" ht="15.75">
      <c r="A31" s="37" t="str">
        <f>Výsledky!B33</f>
        <v>R</v>
      </c>
      <c r="B31" s="33" t="str">
        <f>Výsledky!C33</f>
        <v>Červenka</v>
      </c>
      <c r="C31" s="27" t="str">
        <f>Výsledky!D33</f>
        <v>Pavel</v>
      </c>
      <c r="D31" s="41">
        <v>200</v>
      </c>
      <c r="E31" s="25"/>
      <c r="F31" s="22"/>
      <c r="G31" s="63">
        <v>27.98</v>
      </c>
      <c r="H31" s="60">
        <f t="shared" si="0"/>
        <v>172.02</v>
      </c>
      <c r="I31" s="6"/>
      <c r="J31" s="6"/>
      <c r="K31" s="6"/>
      <c r="L31" s="6"/>
      <c r="M31" s="6"/>
    </row>
    <row r="32" spans="1:13" ht="15.75">
      <c r="A32" s="37" t="str">
        <f>Výsledky!B34</f>
        <v>P</v>
      </c>
      <c r="B32" s="33">
        <f>Výsledky!C34</f>
        <v>0</v>
      </c>
      <c r="C32" s="27">
        <f>Výsledky!D34</f>
        <v>0</v>
      </c>
      <c r="D32" s="41"/>
      <c r="E32" s="25"/>
      <c r="F32" s="22"/>
      <c r="G32" s="63"/>
      <c r="H32" s="60">
        <f t="shared" si="0"/>
        <v>0</v>
      </c>
      <c r="I32" s="6"/>
      <c r="J32" s="6"/>
      <c r="K32" s="6"/>
      <c r="L32" s="6"/>
      <c r="M32" s="6"/>
    </row>
    <row r="33" spans="1:13" ht="15.75">
      <c r="A33" s="37" t="str">
        <f>Výsledky!B35</f>
        <v>P</v>
      </c>
      <c r="B33" s="33">
        <f>Výsledky!C35</f>
        <v>0</v>
      </c>
      <c r="C33" s="27">
        <f>Výsledky!D35</f>
        <v>0</v>
      </c>
      <c r="D33" s="41"/>
      <c r="E33" s="25"/>
      <c r="F33" s="22"/>
      <c r="G33" s="63"/>
      <c r="H33" s="60">
        <f t="shared" si="0"/>
        <v>0</v>
      </c>
      <c r="I33" s="6"/>
      <c r="J33" s="6"/>
      <c r="K33" s="6"/>
      <c r="L33" s="6"/>
      <c r="M33" s="6"/>
    </row>
    <row r="34" spans="1:13" ht="15.75">
      <c r="A34" s="37" t="str">
        <f>Výsledky!B36</f>
        <v>P</v>
      </c>
      <c r="B34" s="33">
        <f>Výsledky!C36</f>
        <v>0</v>
      </c>
      <c r="C34" s="27">
        <f>Výsledky!D36</f>
        <v>0</v>
      </c>
      <c r="D34" s="41"/>
      <c r="E34" s="25"/>
      <c r="F34" s="22"/>
      <c r="G34" s="63"/>
      <c r="H34" s="60">
        <f t="shared" si="0"/>
        <v>0</v>
      </c>
      <c r="I34" s="6"/>
      <c r="J34" s="6"/>
      <c r="K34" s="6"/>
      <c r="L34" s="6"/>
      <c r="M34" s="6"/>
    </row>
    <row r="35" spans="1:13" ht="15.75">
      <c r="A35" s="37" t="str">
        <f>Výsledky!B37</f>
        <v>P</v>
      </c>
      <c r="B35" s="33">
        <f>Výsledky!C37</f>
        <v>0</v>
      </c>
      <c r="C35" s="27">
        <f>Výsledky!D37</f>
        <v>0</v>
      </c>
      <c r="D35" s="41"/>
      <c r="E35" s="25"/>
      <c r="F35" s="22"/>
      <c r="G35" s="63"/>
      <c r="H35" s="60">
        <f t="shared" si="0"/>
        <v>0</v>
      </c>
      <c r="I35" s="6"/>
      <c r="J35" s="6"/>
      <c r="K35" s="6"/>
      <c r="L35" s="6"/>
      <c r="M35" s="6"/>
    </row>
    <row r="36" spans="1:13" ht="15.75">
      <c r="A36" s="37" t="str">
        <f>Výsledky!B38</f>
        <v>P</v>
      </c>
      <c r="B36" s="33">
        <f>Výsledky!C38</f>
        <v>0</v>
      </c>
      <c r="C36" s="27">
        <f>Výsledky!D38</f>
        <v>0</v>
      </c>
      <c r="D36" s="41"/>
      <c r="E36" s="25"/>
      <c r="F36" s="22"/>
      <c r="G36" s="63"/>
      <c r="H36" s="60">
        <f aca="true" t="shared" si="1" ref="H36:H53">SUM(D36:F36)-G36</f>
        <v>0</v>
      </c>
      <c r="I36" s="6"/>
      <c r="J36" s="6"/>
      <c r="K36" s="6"/>
      <c r="L36" s="6"/>
      <c r="M36" s="6"/>
    </row>
    <row r="37" spans="1:13" ht="15.75">
      <c r="A37" s="37" t="str">
        <f>Výsledky!B39</f>
        <v>P</v>
      </c>
      <c r="B37" s="33">
        <f>Výsledky!C39</f>
        <v>0</v>
      </c>
      <c r="C37" s="27">
        <f>Výsledky!D39</f>
        <v>0</v>
      </c>
      <c r="D37" s="41"/>
      <c r="E37" s="25"/>
      <c r="F37" s="22"/>
      <c r="G37" s="63"/>
      <c r="H37" s="60">
        <f t="shared" si="1"/>
        <v>0</v>
      </c>
      <c r="I37" s="6"/>
      <c r="J37" s="6"/>
      <c r="K37" s="6"/>
      <c r="L37" s="6"/>
      <c r="M37" s="6"/>
    </row>
    <row r="38" spans="1:13" ht="15.75">
      <c r="A38" s="37" t="str">
        <f>Výsledky!B40</f>
        <v>P</v>
      </c>
      <c r="B38" s="33">
        <f>Výsledky!C40</f>
        <v>0</v>
      </c>
      <c r="C38" s="27">
        <f>Výsledky!D40</f>
        <v>0</v>
      </c>
      <c r="D38" s="41"/>
      <c r="E38" s="25"/>
      <c r="F38" s="22"/>
      <c r="G38" s="63"/>
      <c r="H38" s="60">
        <f t="shared" si="1"/>
        <v>0</v>
      </c>
      <c r="I38" s="6"/>
      <c r="J38" s="6"/>
      <c r="K38" s="6"/>
      <c r="L38" s="6"/>
      <c r="M38" s="6"/>
    </row>
    <row r="39" spans="1:13" ht="15.75">
      <c r="A39" s="37" t="str">
        <f>Výsledky!B41</f>
        <v>P</v>
      </c>
      <c r="B39" s="33">
        <f>Výsledky!C41</f>
        <v>0</v>
      </c>
      <c r="C39" s="27">
        <f>Výsledky!D41</f>
        <v>0</v>
      </c>
      <c r="D39" s="41"/>
      <c r="E39" s="25"/>
      <c r="F39" s="22"/>
      <c r="G39" s="63"/>
      <c r="H39" s="60">
        <f t="shared" si="1"/>
        <v>0</v>
      </c>
      <c r="I39" s="6"/>
      <c r="J39" s="6"/>
      <c r="K39" s="6"/>
      <c r="L39" s="6"/>
      <c r="M39" s="6"/>
    </row>
    <row r="40" spans="1:13" ht="15.75">
      <c r="A40" s="37" t="str">
        <f>Výsledky!B42</f>
        <v>P</v>
      </c>
      <c r="B40" s="33">
        <f>Výsledky!C42</f>
        <v>0</v>
      </c>
      <c r="C40" s="27">
        <f>Výsledky!D42</f>
        <v>0</v>
      </c>
      <c r="D40" s="41"/>
      <c r="E40" s="25"/>
      <c r="F40" s="22"/>
      <c r="G40" s="63"/>
      <c r="H40" s="60">
        <f t="shared" si="1"/>
        <v>0</v>
      </c>
      <c r="I40" s="6"/>
      <c r="J40" s="6"/>
      <c r="K40" s="6"/>
      <c r="L40" s="6"/>
      <c r="M40" s="6"/>
    </row>
    <row r="41" spans="1:13" ht="15.75">
      <c r="A41" s="37" t="str">
        <f>Výsledky!B43</f>
        <v>P</v>
      </c>
      <c r="B41" s="33">
        <f>Výsledky!C43</f>
        <v>0</v>
      </c>
      <c r="C41" s="27">
        <f>Výsledky!D43</f>
        <v>0</v>
      </c>
      <c r="D41" s="41"/>
      <c r="E41" s="25"/>
      <c r="F41" s="22"/>
      <c r="G41" s="63"/>
      <c r="H41" s="60">
        <f t="shared" si="1"/>
        <v>0</v>
      </c>
      <c r="I41" s="6"/>
      <c r="J41" s="6"/>
      <c r="K41" s="6"/>
      <c r="L41" s="6"/>
      <c r="M41" s="6"/>
    </row>
    <row r="42" spans="1:13" ht="15.75">
      <c r="A42" s="37" t="str">
        <f>Výsledky!B44</f>
        <v>P</v>
      </c>
      <c r="B42" s="33">
        <f>Výsledky!C44</f>
        <v>0</v>
      </c>
      <c r="C42" s="27">
        <f>Výsledky!D44</f>
        <v>0</v>
      </c>
      <c r="D42" s="41"/>
      <c r="E42" s="25"/>
      <c r="F42" s="22"/>
      <c r="G42" s="63"/>
      <c r="H42" s="60">
        <f t="shared" si="1"/>
        <v>0</v>
      </c>
      <c r="I42" s="6"/>
      <c r="J42" s="6"/>
      <c r="K42" s="6"/>
      <c r="L42" s="6"/>
      <c r="M42" s="6"/>
    </row>
    <row r="43" spans="1:13" ht="15.75">
      <c r="A43" s="37" t="str">
        <f>Výsledky!B45</f>
        <v>P</v>
      </c>
      <c r="B43" s="33">
        <f>Výsledky!C45</f>
        <v>0</v>
      </c>
      <c r="C43" s="27">
        <f>Výsledky!D45</f>
        <v>0</v>
      </c>
      <c r="D43" s="41"/>
      <c r="E43" s="25"/>
      <c r="F43" s="22"/>
      <c r="G43" s="63"/>
      <c r="H43" s="60">
        <f t="shared" si="1"/>
        <v>0</v>
      </c>
      <c r="I43" s="6"/>
      <c r="J43" s="6"/>
      <c r="K43" s="6"/>
      <c r="L43" s="6"/>
      <c r="M43" s="6"/>
    </row>
    <row r="44" spans="1:13" ht="15.75">
      <c r="A44" s="37" t="str">
        <f>Výsledky!B46</f>
        <v>P</v>
      </c>
      <c r="B44" s="33">
        <f>Výsledky!C46</f>
        <v>0</v>
      </c>
      <c r="C44" s="27">
        <f>Výsledky!D46</f>
        <v>0</v>
      </c>
      <c r="D44" s="41"/>
      <c r="E44" s="25"/>
      <c r="F44" s="22"/>
      <c r="G44" s="63"/>
      <c r="H44" s="60">
        <f t="shared" si="1"/>
        <v>0</v>
      </c>
      <c r="I44" s="6"/>
      <c r="J44" s="6"/>
      <c r="K44" s="6"/>
      <c r="L44" s="6"/>
      <c r="M44" s="6"/>
    </row>
    <row r="45" spans="1:13" ht="15.75">
      <c r="A45" s="37" t="str">
        <f>Výsledky!B47</f>
        <v>P</v>
      </c>
      <c r="B45" s="33">
        <f>Výsledky!C47</f>
        <v>0</v>
      </c>
      <c r="C45" s="27">
        <f>Výsledky!D47</f>
        <v>0</v>
      </c>
      <c r="D45" s="41"/>
      <c r="E45" s="25"/>
      <c r="F45" s="22"/>
      <c r="G45" s="63"/>
      <c r="H45" s="60">
        <f t="shared" si="1"/>
        <v>0</v>
      </c>
      <c r="I45" s="6"/>
      <c r="J45" s="6"/>
      <c r="K45" s="6"/>
      <c r="L45" s="6"/>
      <c r="M45" s="6"/>
    </row>
    <row r="46" spans="1:13" ht="15.75">
      <c r="A46" s="37" t="str">
        <f>Výsledky!B48</f>
        <v>P</v>
      </c>
      <c r="B46" s="33">
        <f>Výsledky!C48</f>
        <v>0</v>
      </c>
      <c r="C46" s="27">
        <f>Výsledky!D48</f>
        <v>0</v>
      </c>
      <c r="D46" s="41"/>
      <c r="E46" s="25"/>
      <c r="F46" s="22"/>
      <c r="G46" s="63"/>
      <c r="H46" s="60">
        <f t="shared" si="1"/>
        <v>0</v>
      </c>
      <c r="I46" s="6"/>
      <c r="J46" s="6"/>
      <c r="K46" s="6"/>
      <c r="L46" s="6"/>
      <c r="M46" s="6"/>
    </row>
    <row r="47" spans="1:13" ht="15.75">
      <c r="A47" s="37" t="str">
        <f>Výsledky!B49</f>
        <v>P</v>
      </c>
      <c r="B47" s="33">
        <f>Výsledky!C49</f>
        <v>0</v>
      </c>
      <c r="C47" s="27">
        <f>Výsledky!D49</f>
        <v>0</v>
      </c>
      <c r="D47" s="41"/>
      <c r="E47" s="25"/>
      <c r="F47" s="22"/>
      <c r="G47" s="63"/>
      <c r="H47" s="60">
        <f t="shared" si="1"/>
        <v>0</v>
      </c>
      <c r="I47" s="6"/>
      <c r="J47" s="6"/>
      <c r="K47" s="6"/>
      <c r="L47" s="6"/>
      <c r="M47" s="6"/>
    </row>
    <row r="48" spans="1:13" ht="15.75">
      <c r="A48" s="37" t="str">
        <f>Výsledky!B50</f>
        <v>P</v>
      </c>
      <c r="B48" s="33">
        <f>Výsledky!C50</f>
        <v>0</v>
      </c>
      <c r="C48" s="27">
        <f>Výsledky!D50</f>
        <v>0</v>
      </c>
      <c r="D48" s="41"/>
      <c r="E48" s="25"/>
      <c r="F48" s="22"/>
      <c r="G48" s="63"/>
      <c r="H48" s="60">
        <f t="shared" si="1"/>
        <v>0</v>
      </c>
      <c r="I48" s="6"/>
      <c r="J48" s="6"/>
      <c r="K48" s="6"/>
      <c r="L48" s="6"/>
      <c r="M48" s="6"/>
    </row>
    <row r="49" spans="1:13" ht="15.75">
      <c r="A49" s="37" t="str">
        <f>Výsledky!B51</f>
        <v>P</v>
      </c>
      <c r="B49" s="33">
        <f>Výsledky!C51</f>
        <v>0</v>
      </c>
      <c r="C49" s="27">
        <f>Výsledky!D51</f>
        <v>0</v>
      </c>
      <c r="D49" s="41"/>
      <c r="E49" s="25"/>
      <c r="F49" s="22"/>
      <c r="G49" s="63"/>
      <c r="H49" s="60">
        <f t="shared" si="1"/>
        <v>0</v>
      </c>
      <c r="I49" s="6"/>
      <c r="J49" s="6"/>
      <c r="K49" s="6"/>
      <c r="L49" s="6"/>
      <c r="M49" s="6"/>
    </row>
    <row r="50" spans="1:13" ht="15.75">
      <c r="A50" s="37" t="str">
        <f>Výsledky!B52</f>
        <v>P</v>
      </c>
      <c r="B50" s="33">
        <f>Výsledky!C52</f>
        <v>0</v>
      </c>
      <c r="C50" s="27">
        <f>Výsledky!D52</f>
        <v>0</v>
      </c>
      <c r="D50" s="41"/>
      <c r="E50" s="25"/>
      <c r="F50" s="22"/>
      <c r="G50" s="63"/>
      <c r="H50" s="60">
        <f t="shared" si="1"/>
        <v>0</v>
      </c>
      <c r="I50" s="6"/>
      <c r="J50" s="6"/>
      <c r="K50" s="6"/>
      <c r="L50" s="6"/>
      <c r="M50" s="6"/>
    </row>
    <row r="51" spans="1:13" ht="15.75">
      <c r="A51" s="37" t="str">
        <f>Výsledky!B53</f>
        <v>P</v>
      </c>
      <c r="B51" s="33">
        <f>Výsledky!C53</f>
        <v>0</v>
      </c>
      <c r="C51" s="27">
        <f>Výsledky!D53</f>
        <v>0</v>
      </c>
      <c r="D51" s="41"/>
      <c r="E51" s="25"/>
      <c r="F51" s="22"/>
      <c r="G51" s="63"/>
      <c r="H51" s="60">
        <f t="shared" si="1"/>
        <v>0</v>
      </c>
      <c r="I51" s="6"/>
      <c r="J51" s="6"/>
      <c r="K51" s="6"/>
      <c r="L51" s="6"/>
      <c r="M51" s="6"/>
    </row>
    <row r="52" spans="1:13" ht="15.75">
      <c r="A52" s="37" t="str">
        <f>Výsledky!B54</f>
        <v>P</v>
      </c>
      <c r="B52" s="33">
        <f>Výsledky!C54</f>
        <v>0</v>
      </c>
      <c r="C52" s="27">
        <f>Výsledky!D54</f>
        <v>0</v>
      </c>
      <c r="D52" s="41"/>
      <c r="E52" s="25"/>
      <c r="F52" s="22"/>
      <c r="G52" s="63"/>
      <c r="H52" s="60">
        <f t="shared" si="1"/>
        <v>0</v>
      </c>
      <c r="I52" s="6"/>
      <c r="J52" s="6"/>
      <c r="K52" s="6"/>
      <c r="L52" s="6"/>
      <c r="M52" s="6"/>
    </row>
    <row r="53" spans="1:13" ht="16.5" thickBot="1">
      <c r="A53" s="38" t="str">
        <f>Výsledky!B55</f>
        <v>P</v>
      </c>
      <c r="B53" s="34">
        <f>Výsledky!C55</f>
        <v>0</v>
      </c>
      <c r="C53" s="28">
        <f>Výsledky!D55</f>
        <v>0</v>
      </c>
      <c r="D53" s="77"/>
      <c r="E53" s="78"/>
      <c r="F53" s="76"/>
      <c r="G53" s="64"/>
      <c r="H53" s="61">
        <f t="shared" si="1"/>
        <v>0</v>
      </c>
      <c r="I53" s="6"/>
      <c r="J53" s="6"/>
      <c r="K53" s="6"/>
      <c r="L53" s="6"/>
      <c r="M53" s="6"/>
    </row>
  </sheetData>
  <sheetProtection/>
  <mergeCells count="1">
    <mergeCell ref="B1:G1"/>
  </mergeCells>
  <conditionalFormatting sqref="A4:A53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">
      <pane ySplit="525" topLeftCell="A13" activePane="bottomLeft" state="split"/>
      <selection pane="topLeft" activeCell="E3" sqref="E1:E16384"/>
      <selection pane="bottomLeft" activeCell="J17" sqref="J17"/>
    </sheetView>
  </sheetViews>
  <sheetFormatPr defaultColWidth="9.00390625" defaultRowHeight="12.75"/>
  <cols>
    <col min="1" max="1" width="4.625" style="35" customWidth="1"/>
    <col min="2" max="2" width="19.625" style="0" customWidth="1"/>
    <col min="3" max="3" width="14.625" style="0" customWidth="1"/>
    <col min="4" max="4" width="7.25390625" style="0" customWidth="1"/>
    <col min="5" max="5" width="6.25390625" style="0" hidden="1" customWidth="1"/>
    <col min="6" max="6" width="6.75390625" style="0" customWidth="1"/>
    <col min="7" max="7" width="9.625" style="0" customWidth="1"/>
    <col min="8" max="8" width="11.625" style="0" customWidth="1"/>
    <col min="10" max="10" width="11.375" style="0" bestFit="1" customWidth="1"/>
  </cols>
  <sheetData>
    <row r="1" spans="1:13" ht="15.75">
      <c r="A1" s="39"/>
      <c r="B1" s="122" t="s">
        <v>15</v>
      </c>
      <c r="C1" s="122"/>
      <c r="D1" s="122"/>
      <c r="E1" s="122"/>
      <c r="F1" s="122"/>
      <c r="G1" s="122"/>
      <c r="H1" s="6"/>
      <c r="I1" s="6"/>
      <c r="J1" s="6"/>
      <c r="K1" s="6"/>
      <c r="L1" s="6"/>
      <c r="M1" s="6"/>
    </row>
    <row r="2" spans="1:13" ht="13.5" thickBot="1">
      <c r="A2" s="39"/>
      <c r="B2" s="6"/>
      <c r="C2" s="6"/>
      <c r="D2" s="6"/>
      <c r="E2" s="6"/>
      <c r="F2" s="6"/>
      <c r="G2" s="6"/>
      <c r="H2" s="6">
        <f>(COUNTIF(H4:H53,"=0"))</f>
        <v>23</v>
      </c>
      <c r="I2" s="6"/>
      <c r="J2" s="6"/>
      <c r="K2" s="6"/>
      <c r="L2" s="6"/>
      <c r="M2" s="6"/>
    </row>
    <row r="3" spans="1:13" ht="16.5" thickBot="1">
      <c r="A3" s="81"/>
      <c r="B3" s="82"/>
      <c r="C3" s="82"/>
      <c r="D3" s="42" t="s">
        <v>20</v>
      </c>
      <c r="E3" s="50">
        <v>1</v>
      </c>
      <c r="F3" s="51">
        <v>2</v>
      </c>
      <c r="G3" s="80" t="s">
        <v>12</v>
      </c>
      <c r="H3" s="18" t="s">
        <v>13</v>
      </c>
      <c r="I3" s="6"/>
      <c r="J3" s="6"/>
      <c r="K3" s="6"/>
      <c r="L3" s="6"/>
      <c r="M3" s="6"/>
    </row>
    <row r="4" spans="1:13" ht="16.5" thickBot="1">
      <c r="A4" s="36" t="str">
        <f>Výsledky!B6</f>
        <v>P</v>
      </c>
      <c r="B4" s="32" t="str">
        <f>Výsledky!C6</f>
        <v>Adensam </v>
      </c>
      <c r="C4" s="26" t="str">
        <f>Výsledky!D6</f>
        <v>Martin</v>
      </c>
      <c r="D4" s="48">
        <v>240</v>
      </c>
      <c r="E4" s="52"/>
      <c r="F4" s="46"/>
      <c r="G4" s="71">
        <v>43.41</v>
      </c>
      <c r="H4" s="59">
        <f aca="true" t="shared" si="0" ref="H4:H35">SUM(D4:F4)-G4</f>
        <v>196.59</v>
      </c>
      <c r="I4" s="6"/>
      <c r="J4" s="6"/>
      <c r="K4" s="6"/>
      <c r="L4" s="6"/>
      <c r="M4" s="6"/>
    </row>
    <row r="5" spans="1:13" ht="16.5" thickBot="1">
      <c r="A5" s="37" t="str">
        <f>Výsledky!B7</f>
        <v>P</v>
      </c>
      <c r="B5" s="33" t="str">
        <f>Výsledky!C7</f>
        <v>Koch  st. </v>
      </c>
      <c r="C5" s="27" t="str">
        <f>Výsledky!D7</f>
        <v>Miroslav</v>
      </c>
      <c r="D5" s="48">
        <v>240</v>
      </c>
      <c r="E5" s="53"/>
      <c r="F5" s="22">
        <v>-10</v>
      </c>
      <c r="G5" s="72">
        <v>55.15</v>
      </c>
      <c r="H5" s="60">
        <f t="shared" si="0"/>
        <v>174.85</v>
      </c>
      <c r="I5" s="6"/>
      <c r="J5" s="6"/>
      <c r="K5" s="6"/>
      <c r="L5" s="6"/>
      <c r="M5" s="6"/>
    </row>
    <row r="6" spans="1:13" ht="16.5" thickBot="1">
      <c r="A6" s="37" t="str">
        <f>Výsledky!B8</f>
        <v>P</v>
      </c>
      <c r="B6" s="33" t="str">
        <f>Výsledky!C8</f>
        <v>Herceg</v>
      </c>
      <c r="C6" s="27" t="str">
        <f>Výsledky!D8</f>
        <v>Bohumil</v>
      </c>
      <c r="D6" s="48">
        <v>240</v>
      </c>
      <c r="E6" s="53"/>
      <c r="F6" s="22">
        <v>-10</v>
      </c>
      <c r="G6" s="72">
        <v>53.36</v>
      </c>
      <c r="H6" s="60">
        <f t="shared" si="0"/>
        <v>176.64</v>
      </c>
      <c r="I6" s="6"/>
      <c r="J6" s="6"/>
      <c r="K6" s="6"/>
      <c r="L6" s="6"/>
      <c r="M6" s="6"/>
    </row>
    <row r="7" spans="1:13" ht="16.5" thickBot="1">
      <c r="A7" s="37" t="str">
        <f>Výsledky!B9</f>
        <v>P</v>
      </c>
      <c r="B7" s="33" t="str">
        <f>Výsledky!C9</f>
        <v>Koch   ml.</v>
      </c>
      <c r="C7" s="27" t="str">
        <f>Výsledky!D9</f>
        <v>Miroslav</v>
      </c>
      <c r="D7" s="48">
        <v>240</v>
      </c>
      <c r="E7" s="53"/>
      <c r="F7" s="22"/>
      <c r="G7" s="72">
        <v>59.63</v>
      </c>
      <c r="H7" s="60">
        <f t="shared" si="0"/>
        <v>180.37</v>
      </c>
      <c r="I7" s="6"/>
      <c r="J7" s="6"/>
      <c r="K7" s="6"/>
      <c r="L7" s="6"/>
      <c r="M7" s="6"/>
    </row>
    <row r="8" spans="1:13" ht="16.5" thickBot="1">
      <c r="A8" s="37" t="str">
        <f>Výsledky!B10</f>
        <v>P</v>
      </c>
      <c r="B8" s="33" t="str">
        <f>Výsledky!C10</f>
        <v>Fuksa  </v>
      </c>
      <c r="C8" s="27" t="str">
        <f>Výsledky!D10</f>
        <v>Viktor</v>
      </c>
      <c r="D8" s="48">
        <v>240</v>
      </c>
      <c r="E8" s="53"/>
      <c r="F8" s="22"/>
      <c r="G8" s="72">
        <v>46.97</v>
      </c>
      <c r="H8" s="60">
        <f t="shared" si="0"/>
        <v>193.03</v>
      </c>
      <c r="I8" s="6"/>
      <c r="J8" s="6"/>
      <c r="K8" s="6"/>
      <c r="L8" s="6"/>
      <c r="M8" s="6"/>
    </row>
    <row r="9" spans="1:13" ht="16.5" thickBot="1">
      <c r="A9" s="37" t="str">
        <f>Výsledky!B11</f>
        <v>P</v>
      </c>
      <c r="B9" s="33" t="str">
        <f>Výsledky!C11</f>
        <v>Kostříž </v>
      </c>
      <c r="C9" s="27" t="str">
        <f>Výsledky!D11</f>
        <v>Jaroslav</v>
      </c>
      <c r="D9" s="48">
        <v>220</v>
      </c>
      <c r="E9" s="53"/>
      <c r="F9" s="22"/>
      <c r="G9" s="72">
        <v>93.92</v>
      </c>
      <c r="H9" s="60">
        <f t="shared" si="0"/>
        <v>126.08</v>
      </c>
      <c r="I9" s="6"/>
      <c r="J9" s="6"/>
      <c r="K9" s="6"/>
      <c r="L9" s="6"/>
      <c r="M9" s="6"/>
    </row>
    <row r="10" spans="1:13" ht="16.5" thickBot="1">
      <c r="A10" s="37" t="str">
        <f>Výsledky!B12</f>
        <v>P</v>
      </c>
      <c r="B10" s="33" t="str">
        <f>Výsledky!C12</f>
        <v>Matějka </v>
      </c>
      <c r="C10" s="27" t="str">
        <f>Výsledky!D12</f>
        <v>Milan</v>
      </c>
      <c r="D10" s="48">
        <v>90</v>
      </c>
      <c r="E10" s="53"/>
      <c r="F10" s="22"/>
      <c r="G10" s="72">
        <v>158.1</v>
      </c>
      <c r="H10" s="60">
        <v>0</v>
      </c>
      <c r="I10" s="6"/>
      <c r="J10" s="6"/>
      <c r="K10" s="6"/>
      <c r="L10" s="6"/>
      <c r="M10" s="6"/>
    </row>
    <row r="11" spans="1:13" ht="16.5" thickBot="1">
      <c r="A11" s="37" t="str">
        <f>Výsledky!B13</f>
        <v>P</v>
      </c>
      <c r="B11" s="33" t="str">
        <f>Výsledky!C13</f>
        <v>Mesároš</v>
      </c>
      <c r="C11" s="27" t="str">
        <f>Výsledky!D13</f>
        <v>Štefan</v>
      </c>
      <c r="D11" s="48">
        <v>240</v>
      </c>
      <c r="E11" s="53"/>
      <c r="F11" s="22"/>
      <c r="G11" s="72">
        <v>54.8</v>
      </c>
      <c r="H11" s="60">
        <f t="shared" si="0"/>
        <v>185.2</v>
      </c>
      <c r="I11" s="6"/>
      <c r="J11" s="6"/>
      <c r="K11" s="6"/>
      <c r="L11" s="6"/>
      <c r="M11" s="6"/>
    </row>
    <row r="12" spans="1:13" ht="16.5" thickBot="1">
      <c r="A12" s="37" t="str">
        <f>Výsledky!B14</f>
        <v>P</v>
      </c>
      <c r="B12" s="33" t="str">
        <f>Výsledky!C14</f>
        <v>Krejča</v>
      </c>
      <c r="C12" s="27" t="str">
        <f>Výsledky!D14</f>
        <v>Vladimír</v>
      </c>
      <c r="D12" s="48">
        <v>240</v>
      </c>
      <c r="E12" s="53"/>
      <c r="F12" s="22"/>
      <c r="G12" s="72">
        <v>58.55</v>
      </c>
      <c r="H12" s="60">
        <f t="shared" si="0"/>
        <v>181.45</v>
      </c>
      <c r="I12" s="6"/>
      <c r="J12" s="6"/>
      <c r="K12" s="6"/>
      <c r="L12" s="6"/>
      <c r="M12" s="6"/>
    </row>
    <row r="13" spans="1:13" ht="16.5" thickBot="1">
      <c r="A13" s="37" t="str">
        <f>Výsledky!B15</f>
        <v>P</v>
      </c>
      <c r="B13" s="33" t="str">
        <f>Výsledky!C15</f>
        <v>Fiala  </v>
      </c>
      <c r="C13" s="27" t="str">
        <f>Výsledky!D15</f>
        <v>Miroslav</v>
      </c>
      <c r="D13" s="48">
        <v>240</v>
      </c>
      <c r="E13" s="53"/>
      <c r="F13" s="22"/>
      <c r="G13" s="72">
        <v>76.4</v>
      </c>
      <c r="H13" s="60">
        <f t="shared" si="0"/>
        <v>163.6</v>
      </c>
      <c r="I13" s="6"/>
      <c r="J13" s="6"/>
      <c r="K13" s="6"/>
      <c r="L13" s="6"/>
      <c r="M13" s="6"/>
    </row>
    <row r="14" spans="1:13" ht="16.5" thickBot="1">
      <c r="A14" s="37" t="str">
        <f>Výsledky!B16</f>
        <v>P</v>
      </c>
      <c r="B14" s="33" t="str">
        <f>Výsledky!C16</f>
        <v>Urbanec  </v>
      </c>
      <c r="C14" s="27" t="str">
        <f>Výsledky!D16</f>
        <v>Antonín</v>
      </c>
      <c r="D14" s="48">
        <v>210</v>
      </c>
      <c r="E14" s="53"/>
      <c r="F14" s="22"/>
      <c r="G14" s="72">
        <v>103.87</v>
      </c>
      <c r="H14" s="60">
        <f t="shared" si="0"/>
        <v>106.13</v>
      </c>
      <c r="I14" s="6"/>
      <c r="J14" s="6"/>
      <c r="K14" s="6"/>
      <c r="L14" s="6"/>
      <c r="M14" s="6"/>
    </row>
    <row r="15" spans="1:13" ht="16.5" thickBot="1">
      <c r="A15" s="37" t="str">
        <f>Výsledky!B17</f>
        <v>P</v>
      </c>
      <c r="B15" s="33" t="str">
        <f>Výsledky!C17</f>
        <v>Nikodým</v>
      </c>
      <c r="C15" s="27" t="str">
        <f>Výsledky!D17</f>
        <v>David</v>
      </c>
      <c r="D15" s="48">
        <v>240</v>
      </c>
      <c r="E15" s="54"/>
      <c r="F15" s="24"/>
      <c r="G15" s="72">
        <v>31.78</v>
      </c>
      <c r="H15" s="60">
        <f t="shared" si="0"/>
        <v>208.22</v>
      </c>
      <c r="I15" s="6"/>
      <c r="J15" s="6"/>
      <c r="K15" s="6"/>
      <c r="L15" s="6"/>
      <c r="M15" s="6"/>
    </row>
    <row r="16" spans="1:13" ht="16.5" thickBot="1">
      <c r="A16" s="37" t="str">
        <f>Výsledky!B18</f>
        <v>P</v>
      </c>
      <c r="B16" s="33" t="str">
        <f>Výsledky!C18</f>
        <v>Landkammer</v>
      </c>
      <c r="C16" s="27" t="str">
        <f>Výsledky!D18</f>
        <v>Václav</v>
      </c>
      <c r="D16" s="48">
        <v>240</v>
      </c>
      <c r="E16" s="53"/>
      <c r="F16" s="22"/>
      <c r="G16" s="72">
        <v>48.04</v>
      </c>
      <c r="H16" s="60">
        <f t="shared" si="0"/>
        <v>191.96</v>
      </c>
      <c r="I16" s="6"/>
      <c r="J16" s="6"/>
      <c r="K16" s="6"/>
      <c r="L16" s="6"/>
      <c r="M16" s="6"/>
    </row>
    <row r="17" spans="1:13" ht="16.5" thickBot="1">
      <c r="A17" s="37" t="str">
        <f>Výsledky!B19</f>
        <v>P</v>
      </c>
      <c r="B17" s="33" t="str">
        <f>Výsledky!C19</f>
        <v>Švihálek </v>
      </c>
      <c r="C17" s="27" t="str">
        <f>Výsledky!D19</f>
        <v>Jiří</v>
      </c>
      <c r="D17" s="48">
        <v>240</v>
      </c>
      <c r="E17" s="53"/>
      <c r="F17" s="22">
        <v>-10</v>
      </c>
      <c r="G17" s="72">
        <v>77.45</v>
      </c>
      <c r="H17" s="60">
        <f t="shared" si="0"/>
        <v>152.55</v>
      </c>
      <c r="I17" s="6"/>
      <c r="J17" s="6"/>
      <c r="K17" s="6"/>
      <c r="L17" s="6"/>
      <c r="M17" s="6"/>
    </row>
    <row r="18" spans="1:13" ht="16.5" thickBot="1">
      <c r="A18" s="37" t="str">
        <f>Výsledky!B20</f>
        <v>P</v>
      </c>
      <c r="B18" s="33" t="str">
        <f>Výsledky!C20</f>
        <v>Píša </v>
      </c>
      <c r="C18" s="27" t="str">
        <f>Výsledky!D20</f>
        <v>Ladislav</v>
      </c>
      <c r="D18" s="48">
        <v>240</v>
      </c>
      <c r="E18" s="53"/>
      <c r="F18" s="22"/>
      <c r="G18" s="72">
        <v>68.77</v>
      </c>
      <c r="H18" s="60">
        <f t="shared" si="0"/>
        <v>171.23000000000002</v>
      </c>
      <c r="I18" s="6"/>
      <c r="J18" s="6"/>
      <c r="K18" s="6"/>
      <c r="L18" s="6"/>
      <c r="M18" s="6"/>
    </row>
    <row r="19" spans="1:13" ht="16.5" thickBot="1">
      <c r="A19" s="37" t="str">
        <f>Výsledky!B21</f>
        <v>P</v>
      </c>
      <c r="B19" s="33" t="str">
        <f>Výsledky!C21</f>
        <v>Brejžek </v>
      </c>
      <c r="C19" s="27" t="str">
        <f>Výsledky!D21</f>
        <v>Vojtěch</v>
      </c>
      <c r="D19" s="48">
        <v>240</v>
      </c>
      <c r="E19" s="53"/>
      <c r="F19" s="22">
        <v>-10</v>
      </c>
      <c r="G19" s="72">
        <v>56.09</v>
      </c>
      <c r="H19" s="60">
        <f t="shared" si="0"/>
        <v>173.91</v>
      </c>
      <c r="I19" s="6"/>
      <c r="J19" s="6"/>
      <c r="K19" s="6"/>
      <c r="L19" s="6"/>
      <c r="M19" s="6"/>
    </row>
    <row r="20" spans="1:13" ht="16.5" thickBot="1">
      <c r="A20" s="37" t="str">
        <f>Výsledky!B22</f>
        <v>P</v>
      </c>
      <c r="B20" s="33" t="str">
        <f>Výsledky!C22</f>
        <v>VejslíK </v>
      </c>
      <c r="C20" s="27" t="str">
        <f>Výsledky!D22</f>
        <v>Vladimír</v>
      </c>
      <c r="D20" s="48">
        <v>240</v>
      </c>
      <c r="E20" s="53"/>
      <c r="F20" s="22"/>
      <c r="G20" s="72">
        <v>44.77</v>
      </c>
      <c r="H20" s="60">
        <f t="shared" si="0"/>
        <v>195.23</v>
      </c>
      <c r="I20" s="6"/>
      <c r="J20" s="6"/>
      <c r="K20" s="6"/>
      <c r="L20" s="6"/>
      <c r="M20" s="6"/>
    </row>
    <row r="21" spans="1:13" ht="16.5" thickBot="1">
      <c r="A21" s="37" t="str">
        <f>Výsledky!B23</f>
        <v>P</v>
      </c>
      <c r="B21" s="33" t="str">
        <f>Výsledky!C23</f>
        <v>Jílek  </v>
      </c>
      <c r="C21" s="27" t="str">
        <f>Výsledky!D23</f>
        <v>Milan</v>
      </c>
      <c r="D21" s="48">
        <v>240</v>
      </c>
      <c r="E21" s="53"/>
      <c r="F21" s="22">
        <v>-10</v>
      </c>
      <c r="G21" s="72">
        <v>84.4</v>
      </c>
      <c r="H21" s="60">
        <f t="shared" si="0"/>
        <v>145.6</v>
      </c>
      <c r="I21" s="6"/>
      <c r="J21" s="6"/>
      <c r="K21" s="6"/>
      <c r="L21" s="6"/>
      <c r="M21" s="6"/>
    </row>
    <row r="22" spans="1:13" ht="16.5" thickBot="1">
      <c r="A22" s="37" t="str">
        <f>Výsledky!B24</f>
        <v>P</v>
      </c>
      <c r="B22" s="33" t="str">
        <f>Výsledky!C24</f>
        <v>Pechová</v>
      </c>
      <c r="C22" s="27" t="str">
        <f>Výsledky!D24</f>
        <v>Hana</v>
      </c>
      <c r="D22" s="48">
        <v>240</v>
      </c>
      <c r="E22" s="53"/>
      <c r="F22" s="22"/>
      <c r="G22" s="72">
        <v>63.22</v>
      </c>
      <c r="H22" s="60">
        <f t="shared" si="0"/>
        <v>176.78</v>
      </c>
      <c r="I22" s="6"/>
      <c r="J22" s="6"/>
      <c r="K22" s="6"/>
      <c r="L22" s="6"/>
      <c r="M22" s="6"/>
    </row>
    <row r="23" spans="1:13" ht="16.5" thickBot="1">
      <c r="A23" s="37" t="str">
        <f>Výsledky!B25</f>
        <v>P</v>
      </c>
      <c r="B23" s="33" t="str">
        <f>Výsledky!C25</f>
        <v>Mironiuk</v>
      </c>
      <c r="C23" s="27" t="str">
        <f>Výsledky!D25</f>
        <v>Zdeněk</v>
      </c>
      <c r="D23" s="48">
        <v>240</v>
      </c>
      <c r="E23" s="53"/>
      <c r="F23" s="22"/>
      <c r="G23" s="72">
        <v>36.1</v>
      </c>
      <c r="H23" s="60">
        <f t="shared" si="0"/>
        <v>203.9</v>
      </c>
      <c r="I23" s="6"/>
      <c r="J23" s="6"/>
      <c r="K23" s="6"/>
      <c r="L23" s="6"/>
      <c r="M23" s="6"/>
    </row>
    <row r="24" spans="1:13" ht="16.5" thickBot="1">
      <c r="A24" s="37" t="str">
        <f>Výsledky!B26</f>
        <v>P</v>
      </c>
      <c r="B24" s="33" t="str">
        <f>Výsledky!C26</f>
        <v>Červenka</v>
      </c>
      <c r="C24" s="27" t="str">
        <f>Výsledky!D26</f>
        <v>Pavel</v>
      </c>
      <c r="D24" s="48">
        <v>240</v>
      </c>
      <c r="E24" s="53"/>
      <c r="F24" s="22"/>
      <c r="G24" s="72">
        <v>38.2</v>
      </c>
      <c r="H24" s="60">
        <f t="shared" si="0"/>
        <v>201.8</v>
      </c>
      <c r="I24" s="6"/>
      <c r="J24" s="6"/>
      <c r="K24" s="6"/>
      <c r="L24" s="6"/>
      <c r="M24" s="6"/>
    </row>
    <row r="25" spans="1:13" ht="16.5" thickBot="1">
      <c r="A25" s="37" t="str">
        <f>Výsledky!B27</f>
        <v>P</v>
      </c>
      <c r="B25" s="33" t="str">
        <f>Výsledky!C27</f>
        <v>Ladič</v>
      </c>
      <c r="C25" s="27" t="str">
        <f>Výsledky!D27</f>
        <v>Tibor</v>
      </c>
      <c r="D25" s="48">
        <v>240</v>
      </c>
      <c r="E25" s="53"/>
      <c r="F25" s="22"/>
      <c r="G25" s="72">
        <v>42.33</v>
      </c>
      <c r="H25" s="60">
        <f t="shared" si="0"/>
        <v>197.67000000000002</v>
      </c>
      <c r="I25" s="6"/>
      <c r="J25" s="6"/>
      <c r="K25" s="6"/>
      <c r="L25" s="6"/>
      <c r="M25" s="6"/>
    </row>
    <row r="26" spans="1:13" ht="16.5" thickBot="1">
      <c r="A26" s="37" t="str">
        <f>Výsledky!B28</f>
        <v>P</v>
      </c>
      <c r="B26" s="33" t="str">
        <f>Výsledky!C28</f>
        <v>Získal </v>
      </c>
      <c r="C26" s="27" t="str">
        <f>Výsledky!D28</f>
        <v>Karel</v>
      </c>
      <c r="D26" s="48">
        <v>240</v>
      </c>
      <c r="E26" s="53"/>
      <c r="F26" s="22"/>
      <c r="G26" s="72">
        <v>48.74</v>
      </c>
      <c r="H26" s="60">
        <f t="shared" si="0"/>
        <v>191.26</v>
      </c>
      <c r="I26" s="6"/>
      <c r="J26" s="6"/>
      <c r="K26" s="6"/>
      <c r="L26" s="6"/>
      <c r="M26" s="6"/>
    </row>
    <row r="27" spans="1:13" ht="16.5" thickBot="1">
      <c r="A27" s="37" t="str">
        <f>Výsledky!B29</f>
        <v>P</v>
      </c>
      <c r="B27" s="33" t="str">
        <f>Výsledky!C29</f>
        <v>Čekal </v>
      </c>
      <c r="C27" s="27" t="str">
        <f>Výsledky!D29</f>
        <v>Josef</v>
      </c>
      <c r="D27" s="48">
        <v>240</v>
      </c>
      <c r="E27" s="53"/>
      <c r="F27" s="22"/>
      <c r="G27" s="72">
        <v>60.74</v>
      </c>
      <c r="H27" s="60">
        <f t="shared" si="0"/>
        <v>179.26</v>
      </c>
      <c r="I27" s="6"/>
      <c r="J27" s="6"/>
      <c r="K27" s="6"/>
      <c r="L27" s="6"/>
      <c r="M27" s="6"/>
    </row>
    <row r="28" spans="1:13" ht="16.5" thickBot="1">
      <c r="A28" s="37" t="str">
        <f>Výsledky!B30</f>
        <v>R</v>
      </c>
      <c r="B28" s="33" t="str">
        <f>Výsledky!C30</f>
        <v>Adensam </v>
      </c>
      <c r="C28" s="27" t="str">
        <f>Výsledky!D30</f>
        <v>Martin</v>
      </c>
      <c r="D28" s="48">
        <v>240</v>
      </c>
      <c r="E28" s="53"/>
      <c r="F28" s="22"/>
      <c r="G28" s="72">
        <v>64.55</v>
      </c>
      <c r="H28" s="60">
        <f t="shared" si="0"/>
        <v>175.45</v>
      </c>
      <c r="I28" s="6"/>
      <c r="J28" s="6"/>
      <c r="K28" s="6"/>
      <c r="L28" s="6"/>
      <c r="M28" s="6"/>
    </row>
    <row r="29" spans="1:13" ht="16.5" thickBot="1">
      <c r="A29" s="37" t="str">
        <f>Výsledky!B31</f>
        <v>R</v>
      </c>
      <c r="B29" s="33" t="str">
        <f>Výsledky!C31</f>
        <v>Švihálek </v>
      </c>
      <c r="C29" s="27" t="str">
        <f>Výsledky!D31</f>
        <v>Jiří</v>
      </c>
      <c r="D29" s="48">
        <v>240</v>
      </c>
      <c r="E29" s="53"/>
      <c r="F29" s="22"/>
      <c r="G29" s="72">
        <v>100.08</v>
      </c>
      <c r="H29" s="60">
        <f t="shared" si="0"/>
        <v>139.92000000000002</v>
      </c>
      <c r="I29" s="6"/>
      <c r="J29" s="6"/>
      <c r="K29" s="6"/>
      <c r="L29" s="6"/>
      <c r="M29" s="6"/>
    </row>
    <row r="30" spans="1:13" ht="16.5" thickBot="1">
      <c r="A30" s="37" t="str">
        <f>Výsledky!B32</f>
        <v>TS</v>
      </c>
      <c r="B30" s="33" t="str">
        <f>Výsledky!C32</f>
        <v>Mironiuk</v>
      </c>
      <c r="C30" s="27" t="str">
        <f>Výsledky!D32</f>
        <v>Zdeněk</v>
      </c>
      <c r="D30" s="48">
        <v>240</v>
      </c>
      <c r="E30" s="53"/>
      <c r="F30" s="22"/>
      <c r="G30" s="72">
        <v>50.64</v>
      </c>
      <c r="H30" s="60">
        <f t="shared" si="0"/>
        <v>189.36</v>
      </c>
      <c r="I30" s="6"/>
      <c r="J30" s="6"/>
      <c r="K30" s="6"/>
      <c r="L30" s="6"/>
      <c r="M30" s="6"/>
    </row>
    <row r="31" spans="1:13" ht="15.75">
      <c r="A31" s="37" t="str">
        <f>Výsledky!B33</f>
        <v>R</v>
      </c>
      <c r="B31" s="33" t="str">
        <f>Výsledky!C33</f>
        <v>Červenka</v>
      </c>
      <c r="C31" s="27" t="str">
        <f>Výsledky!D33</f>
        <v>Pavel</v>
      </c>
      <c r="D31" s="48">
        <v>240</v>
      </c>
      <c r="E31" s="53"/>
      <c r="F31" s="22"/>
      <c r="G31" s="72">
        <v>48.67</v>
      </c>
      <c r="H31" s="60">
        <f t="shared" si="0"/>
        <v>191.32999999999998</v>
      </c>
      <c r="I31" s="6"/>
      <c r="J31" s="6"/>
      <c r="K31" s="6"/>
      <c r="L31" s="6"/>
      <c r="M31" s="6"/>
    </row>
    <row r="32" spans="1:13" ht="15.75">
      <c r="A32" s="37" t="str">
        <f>Výsledky!B34</f>
        <v>P</v>
      </c>
      <c r="B32" s="33">
        <f>Výsledky!C34</f>
        <v>0</v>
      </c>
      <c r="C32" s="27">
        <f>Výsledky!D34</f>
        <v>0</v>
      </c>
      <c r="D32" s="49"/>
      <c r="E32" s="53"/>
      <c r="F32" s="22"/>
      <c r="G32" s="72"/>
      <c r="H32" s="60">
        <f t="shared" si="0"/>
        <v>0</v>
      </c>
      <c r="I32" s="6"/>
      <c r="J32" s="6"/>
      <c r="K32" s="6"/>
      <c r="L32" s="6"/>
      <c r="M32" s="6"/>
    </row>
    <row r="33" spans="1:13" ht="15.75">
      <c r="A33" s="37" t="str">
        <f>Výsledky!B35</f>
        <v>P</v>
      </c>
      <c r="B33" s="33">
        <f>Výsledky!C35</f>
        <v>0</v>
      </c>
      <c r="C33" s="27">
        <f>Výsledky!D35</f>
        <v>0</v>
      </c>
      <c r="D33" s="49"/>
      <c r="E33" s="53"/>
      <c r="F33" s="22"/>
      <c r="G33" s="72"/>
      <c r="H33" s="60">
        <f t="shared" si="0"/>
        <v>0</v>
      </c>
      <c r="I33" s="6"/>
      <c r="J33" s="6"/>
      <c r="K33" s="6"/>
      <c r="L33" s="6"/>
      <c r="M33" s="6"/>
    </row>
    <row r="34" spans="1:13" ht="15.75">
      <c r="A34" s="37" t="str">
        <f>Výsledky!B36</f>
        <v>P</v>
      </c>
      <c r="B34" s="33">
        <f>Výsledky!C36</f>
        <v>0</v>
      </c>
      <c r="C34" s="27">
        <f>Výsledky!D36</f>
        <v>0</v>
      </c>
      <c r="D34" s="49"/>
      <c r="E34" s="53"/>
      <c r="F34" s="22"/>
      <c r="G34" s="72"/>
      <c r="H34" s="60">
        <f t="shared" si="0"/>
        <v>0</v>
      </c>
      <c r="I34" s="6"/>
      <c r="J34" s="6"/>
      <c r="K34" s="6"/>
      <c r="L34" s="6"/>
      <c r="M34" s="6"/>
    </row>
    <row r="35" spans="1:13" ht="15.75">
      <c r="A35" s="37" t="str">
        <f>Výsledky!B37</f>
        <v>P</v>
      </c>
      <c r="B35" s="33">
        <f>Výsledky!C37</f>
        <v>0</v>
      </c>
      <c r="C35" s="27">
        <f>Výsledky!D37</f>
        <v>0</v>
      </c>
      <c r="D35" s="49"/>
      <c r="E35" s="53"/>
      <c r="F35" s="22"/>
      <c r="G35" s="72"/>
      <c r="H35" s="60">
        <f t="shared" si="0"/>
        <v>0</v>
      </c>
      <c r="I35" s="6"/>
      <c r="J35" s="6"/>
      <c r="K35" s="6"/>
      <c r="L35" s="6"/>
      <c r="M35" s="6"/>
    </row>
    <row r="36" spans="1:13" ht="15.75">
      <c r="A36" s="37" t="str">
        <f>Výsledky!B38</f>
        <v>P</v>
      </c>
      <c r="B36" s="33">
        <f>Výsledky!C38</f>
        <v>0</v>
      </c>
      <c r="C36" s="27">
        <f>Výsledky!D38</f>
        <v>0</v>
      </c>
      <c r="D36" s="49"/>
      <c r="E36" s="53"/>
      <c r="F36" s="22"/>
      <c r="G36" s="72"/>
      <c r="H36" s="60">
        <f aca="true" t="shared" si="1" ref="H36:H53">SUM(D36:F36)-G36</f>
        <v>0</v>
      </c>
      <c r="I36" s="6"/>
      <c r="J36" s="6"/>
      <c r="K36" s="6"/>
      <c r="L36" s="6"/>
      <c r="M36" s="6"/>
    </row>
    <row r="37" spans="1:13" ht="15.75">
      <c r="A37" s="37" t="str">
        <f>Výsledky!B39</f>
        <v>P</v>
      </c>
      <c r="B37" s="33">
        <f>Výsledky!C39</f>
        <v>0</v>
      </c>
      <c r="C37" s="27">
        <f>Výsledky!D39</f>
        <v>0</v>
      </c>
      <c r="D37" s="49"/>
      <c r="E37" s="53"/>
      <c r="F37" s="22"/>
      <c r="G37" s="72"/>
      <c r="H37" s="60">
        <f t="shared" si="1"/>
        <v>0</v>
      </c>
      <c r="I37" s="6"/>
      <c r="J37" s="6"/>
      <c r="K37" s="6"/>
      <c r="L37" s="6"/>
      <c r="M37" s="6"/>
    </row>
    <row r="38" spans="1:13" ht="15.75">
      <c r="A38" s="37" t="str">
        <f>Výsledky!B40</f>
        <v>P</v>
      </c>
      <c r="B38" s="33">
        <f>Výsledky!C40</f>
        <v>0</v>
      </c>
      <c r="C38" s="27">
        <f>Výsledky!D40</f>
        <v>0</v>
      </c>
      <c r="D38" s="49"/>
      <c r="E38" s="53"/>
      <c r="F38" s="22"/>
      <c r="G38" s="72"/>
      <c r="H38" s="60">
        <f t="shared" si="1"/>
        <v>0</v>
      </c>
      <c r="I38" s="6"/>
      <c r="J38" s="6"/>
      <c r="K38" s="6"/>
      <c r="L38" s="6"/>
      <c r="M38" s="6"/>
    </row>
    <row r="39" spans="1:13" ht="15.75">
      <c r="A39" s="37" t="str">
        <f>Výsledky!B41</f>
        <v>P</v>
      </c>
      <c r="B39" s="33">
        <f>Výsledky!C41</f>
        <v>0</v>
      </c>
      <c r="C39" s="27">
        <f>Výsledky!D41</f>
        <v>0</v>
      </c>
      <c r="D39" s="49"/>
      <c r="E39" s="53"/>
      <c r="F39" s="22"/>
      <c r="G39" s="72"/>
      <c r="H39" s="60">
        <f t="shared" si="1"/>
        <v>0</v>
      </c>
      <c r="I39" s="6"/>
      <c r="J39" s="6"/>
      <c r="K39" s="6"/>
      <c r="L39" s="6"/>
      <c r="M39" s="6"/>
    </row>
    <row r="40" spans="1:13" ht="15.75">
      <c r="A40" s="37" t="str">
        <f>Výsledky!B42</f>
        <v>P</v>
      </c>
      <c r="B40" s="33">
        <f>Výsledky!C42</f>
        <v>0</v>
      </c>
      <c r="C40" s="27">
        <f>Výsledky!D42</f>
        <v>0</v>
      </c>
      <c r="D40" s="49"/>
      <c r="E40" s="53"/>
      <c r="F40" s="22"/>
      <c r="G40" s="72"/>
      <c r="H40" s="60">
        <f t="shared" si="1"/>
        <v>0</v>
      </c>
      <c r="I40" s="6"/>
      <c r="J40" s="6"/>
      <c r="K40" s="6"/>
      <c r="L40" s="6"/>
      <c r="M40" s="6"/>
    </row>
    <row r="41" spans="1:13" ht="15.75">
      <c r="A41" s="37" t="str">
        <f>Výsledky!B43</f>
        <v>P</v>
      </c>
      <c r="B41" s="33">
        <f>Výsledky!C43</f>
        <v>0</v>
      </c>
      <c r="C41" s="27">
        <f>Výsledky!D43</f>
        <v>0</v>
      </c>
      <c r="D41" s="49"/>
      <c r="E41" s="53"/>
      <c r="F41" s="22"/>
      <c r="G41" s="72"/>
      <c r="H41" s="60">
        <f t="shared" si="1"/>
        <v>0</v>
      </c>
      <c r="I41" s="6"/>
      <c r="J41" s="6"/>
      <c r="K41" s="6"/>
      <c r="L41" s="6"/>
      <c r="M41" s="6"/>
    </row>
    <row r="42" spans="1:13" ht="15.75">
      <c r="A42" s="37" t="str">
        <f>Výsledky!B44</f>
        <v>P</v>
      </c>
      <c r="B42" s="33">
        <f>Výsledky!C44</f>
        <v>0</v>
      </c>
      <c r="C42" s="27">
        <f>Výsledky!D44</f>
        <v>0</v>
      </c>
      <c r="D42" s="49"/>
      <c r="E42" s="53"/>
      <c r="F42" s="22"/>
      <c r="G42" s="72"/>
      <c r="H42" s="60">
        <f t="shared" si="1"/>
        <v>0</v>
      </c>
      <c r="I42" s="6"/>
      <c r="J42" s="6"/>
      <c r="K42" s="6"/>
      <c r="L42" s="6"/>
      <c r="M42" s="6"/>
    </row>
    <row r="43" spans="1:13" ht="15.75">
      <c r="A43" s="37" t="str">
        <f>Výsledky!B45</f>
        <v>P</v>
      </c>
      <c r="B43" s="33">
        <f>Výsledky!C45</f>
        <v>0</v>
      </c>
      <c r="C43" s="27">
        <f>Výsledky!D45</f>
        <v>0</v>
      </c>
      <c r="D43" s="49"/>
      <c r="E43" s="53"/>
      <c r="F43" s="22"/>
      <c r="G43" s="72"/>
      <c r="H43" s="60">
        <f t="shared" si="1"/>
        <v>0</v>
      </c>
      <c r="I43" s="6"/>
      <c r="J43" s="6"/>
      <c r="K43" s="6"/>
      <c r="L43" s="6"/>
      <c r="M43" s="6"/>
    </row>
    <row r="44" spans="1:13" ht="15.75">
      <c r="A44" s="37" t="str">
        <f>Výsledky!B46</f>
        <v>P</v>
      </c>
      <c r="B44" s="33">
        <f>Výsledky!C46</f>
        <v>0</v>
      </c>
      <c r="C44" s="27">
        <f>Výsledky!D46</f>
        <v>0</v>
      </c>
      <c r="D44" s="49"/>
      <c r="E44" s="53"/>
      <c r="F44" s="22"/>
      <c r="G44" s="72"/>
      <c r="H44" s="60">
        <f t="shared" si="1"/>
        <v>0</v>
      </c>
      <c r="I44" s="6"/>
      <c r="J44" s="6"/>
      <c r="K44" s="6"/>
      <c r="L44" s="6"/>
      <c r="M44" s="6"/>
    </row>
    <row r="45" spans="1:13" ht="15.75">
      <c r="A45" s="37" t="str">
        <f>Výsledky!B47</f>
        <v>P</v>
      </c>
      <c r="B45" s="33">
        <f>Výsledky!C47</f>
        <v>0</v>
      </c>
      <c r="C45" s="27">
        <f>Výsledky!D47</f>
        <v>0</v>
      </c>
      <c r="D45" s="49"/>
      <c r="E45" s="53"/>
      <c r="F45" s="22"/>
      <c r="G45" s="72"/>
      <c r="H45" s="60">
        <f t="shared" si="1"/>
        <v>0</v>
      </c>
      <c r="I45" s="6"/>
      <c r="J45" s="6"/>
      <c r="K45" s="6"/>
      <c r="L45" s="6"/>
      <c r="M45" s="6"/>
    </row>
    <row r="46" spans="1:13" ht="15.75">
      <c r="A46" s="37" t="str">
        <f>Výsledky!B48</f>
        <v>P</v>
      </c>
      <c r="B46" s="33">
        <f>Výsledky!C48</f>
        <v>0</v>
      </c>
      <c r="C46" s="27">
        <f>Výsledky!D48</f>
        <v>0</v>
      </c>
      <c r="D46" s="49"/>
      <c r="E46" s="53"/>
      <c r="F46" s="22"/>
      <c r="G46" s="72"/>
      <c r="H46" s="60">
        <f t="shared" si="1"/>
        <v>0</v>
      </c>
      <c r="I46" s="6"/>
      <c r="J46" s="6"/>
      <c r="K46" s="6"/>
      <c r="L46" s="6"/>
      <c r="M46" s="6"/>
    </row>
    <row r="47" spans="1:13" ht="15.75">
      <c r="A47" s="37" t="str">
        <f>Výsledky!B49</f>
        <v>P</v>
      </c>
      <c r="B47" s="33">
        <f>Výsledky!C49</f>
        <v>0</v>
      </c>
      <c r="C47" s="27">
        <f>Výsledky!D49</f>
        <v>0</v>
      </c>
      <c r="D47" s="49"/>
      <c r="E47" s="53"/>
      <c r="F47" s="22"/>
      <c r="G47" s="72"/>
      <c r="H47" s="60">
        <f t="shared" si="1"/>
        <v>0</v>
      </c>
      <c r="I47" s="6"/>
      <c r="J47" s="6"/>
      <c r="K47" s="6"/>
      <c r="L47" s="6"/>
      <c r="M47" s="6"/>
    </row>
    <row r="48" spans="1:13" ht="15.75">
      <c r="A48" s="37" t="str">
        <f>Výsledky!B50</f>
        <v>P</v>
      </c>
      <c r="B48" s="33">
        <f>Výsledky!C50</f>
        <v>0</v>
      </c>
      <c r="C48" s="27">
        <f>Výsledky!D50</f>
        <v>0</v>
      </c>
      <c r="D48" s="49"/>
      <c r="E48" s="53"/>
      <c r="F48" s="22"/>
      <c r="G48" s="72"/>
      <c r="H48" s="60">
        <f t="shared" si="1"/>
        <v>0</v>
      </c>
      <c r="I48" s="6"/>
      <c r="J48" s="6"/>
      <c r="K48" s="6"/>
      <c r="L48" s="6"/>
      <c r="M48" s="6"/>
    </row>
    <row r="49" spans="1:13" ht="15.75">
      <c r="A49" s="37" t="str">
        <f>Výsledky!B51</f>
        <v>P</v>
      </c>
      <c r="B49" s="33">
        <f>Výsledky!C51</f>
        <v>0</v>
      </c>
      <c r="C49" s="27">
        <f>Výsledky!D51</f>
        <v>0</v>
      </c>
      <c r="D49" s="49"/>
      <c r="E49" s="53"/>
      <c r="F49" s="22"/>
      <c r="G49" s="72"/>
      <c r="H49" s="60">
        <f t="shared" si="1"/>
        <v>0</v>
      </c>
      <c r="I49" s="6"/>
      <c r="J49" s="6"/>
      <c r="K49" s="6"/>
      <c r="L49" s="6"/>
      <c r="M49" s="6"/>
    </row>
    <row r="50" spans="1:13" ht="15.75">
      <c r="A50" s="37" t="str">
        <f>Výsledky!B52</f>
        <v>P</v>
      </c>
      <c r="B50" s="33">
        <f>Výsledky!C52</f>
        <v>0</v>
      </c>
      <c r="C50" s="27">
        <f>Výsledky!D52</f>
        <v>0</v>
      </c>
      <c r="D50" s="49"/>
      <c r="E50" s="53"/>
      <c r="F50" s="22"/>
      <c r="G50" s="72"/>
      <c r="H50" s="60">
        <f t="shared" si="1"/>
        <v>0</v>
      </c>
      <c r="I50" s="6"/>
      <c r="J50" s="6"/>
      <c r="K50" s="6"/>
      <c r="L50" s="6"/>
      <c r="M50" s="6"/>
    </row>
    <row r="51" spans="1:13" ht="15.75">
      <c r="A51" s="37" t="str">
        <f>Výsledky!B53</f>
        <v>P</v>
      </c>
      <c r="B51" s="33">
        <f>Výsledky!C53</f>
        <v>0</v>
      </c>
      <c r="C51" s="27">
        <f>Výsledky!D53</f>
        <v>0</v>
      </c>
      <c r="D51" s="49"/>
      <c r="E51" s="53"/>
      <c r="F51" s="22"/>
      <c r="G51" s="72"/>
      <c r="H51" s="60">
        <f t="shared" si="1"/>
        <v>0</v>
      </c>
      <c r="I51" s="6"/>
      <c r="J51" s="6"/>
      <c r="K51" s="6"/>
      <c r="L51" s="6"/>
      <c r="M51" s="6"/>
    </row>
    <row r="52" spans="1:13" ht="15.75">
      <c r="A52" s="37" t="str">
        <f>Výsledky!B54</f>
        <v>P</v>
      </c>
      <c r="B52" s="33">
        <f>Výsledky!C54</f>
        <v>0</v>
      </c>
      <c r="C52" s="27">
        <f>Výsledky!D54</f>
        <v>0</v>
      </c>
      <c r="D52" s="49"/>
      <c r="E52" s="53"/>
      <c r="F52" s="22"/>
      <c r="G52" s="72"/>
      <c r="H52" s="60">
        <f t="shared" si="1"/>
        <v>0</v>
      </c>
      <c r="I52" s="6"/>
      <c r="J52" s="6"/>
      <c r="K52" s="6"/>
      <c r="L52" s="6"/>
      <c r="M52" s="6"/>
    </row>
    <row r="53" spans="1:13" ht="16.5" thickBot="1">
      <c r="A53" s="38" t="str">
        <f>Výsledky!B55</f>
        <v>P</v>
      </c>
      <c r="B53" s="34">
        <f>Výsledky!C55</f>
        <v>0</v>
      </c>
      <c r="C53" s="28">
        <f>Výsledky!D55</f>
        <v>0</v>
      </c>
      <c r="D53" s="74"/>
      <c r="E53" s="75"/>
      <c r="F53" s="76"/>
      <c r="G53" s="73"/>
      <c r="H53" s="61">
        <f t="shared" si="1"/>
        <v>0</v>
      </c>
      <c r="I53" s="6"/>
      <c r="J53" s="6"/>
      <c r="K53" s="6"/>
      <c r="L53" s="6"/>
      <c r="M53" s="6"/>
    </row>
  </sheetData>
  <sheetProtection/>
  <mergeCells count="1">
    <mergeCell ref="B1:G1"/>
  </mergeCells>
  <conditionalFormatting sqref="A4:A53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4">
      <pane ySplit="705" topLeftCell="A1" activePane="bottomLeft" state="split"/>
      <selection pane="topLeft" activeCell="I1" sqref="I1:I16384"/>
      <selection pane="bottomLeft" activeCell="M17" sqref="M17"/>
    </sheetView>
  </sheetViews>
  <sheetFormatPr defaultColWidth="9.00390625" defaultRowHeight="12.75"/>
  <cols>
    <col min="1" max="2" width="5.625" style="0" customWidth="1"/>
    <col min="3" max="3" width="16.625" style="0" customWidth="1"/>
    <col min="4" max="4" width="13.00390625" style="0" customWidth="1"/>
    <col min="5" max="5" width="19.375" style="0" customWidth="1"/>
    <col min="6" max="8" width="6.375" style="0" customWidth="1"/>
    <col min="9" max="9" width="9.375" style="0" customWidth="1"/>
    <col min="10" max="10" width="11.75390625" style="0" customWidth="1"/>
  </cols>
  <sheetData>
    <row r="1" spans="1:16" ht="20.25" customHeight="1">
      <c r="A1" s="108" t="s">
        <v>8</v>
      </c>
      <c r="B1" s="109"/>
      <c r="C1" s="110"/>
      <c r="D1" s="111"/>
      <c r="E1" s="116" t="s">
        <v>24</v>
      </c>
      <c r="F1" s="117"/>
      <c r="G1" s="117"/>
      <c r="H1" s="117"/>
      <c r="I1" s="112" t="s">
        <v>25</v>
      </c>
      <c r="J1" s="113"/>
      <c r="K1" s="6"/>
      <c r="L1" s="6"/>
      <c r="M1" s="100"/>
      <c r="N1" s="100"/>
      <c r="O1" s="100"/>
      <c r="P1" s="6"/>
    </row>
    <row r="2" spans="1:16" ht="13.5" customHeight="1">
      <c r="A2" s="101" t="s">
        <v>26</v>
      </c>
      <c r="B2" s="102"/>
      <c r="C2" s="103"/>
      <c r="D2" s="104"/>
      <c r="E2" s="118"/>
      <c r="F2" s="119"/>
      <c r="G2" s="119"/>
      <c r="H2" s="119"/>
      <c r="I2" s="114"/>
      <c r="J2" s="115"/>
      <c r="K2" s="6"/>
      <c r="L2" s="6"/>
      <c r="M2" s="100"/>
      <c r="N2" s="100"/>
      <c r="O2" s="100"/>
      <c r="P2" s="6"/>
    </row>
    <row r="3" spans="1:16" ht="14.25" customHeight="1" thickBot="1">
      <c r="A3" s="105"/>
      <c r="B3" s="106"/>
      <c r="C3" s="106"/>
      <c r="D3" s="107"/>
      <c r="E3" s="120"/>
      <c r="F3" s="121"/>
      <c r="G3" s="121"/>
      <c r="H3" s="121"/>
      <c r="I3" s="114"/>
      <c r="J3" s="115"/>
      <c r="K3" s="6"/>
      <c r="L3" s="6"/>
      <c r="M3" s="100"/>
      <c r="N3" s="100"/>
      <c r="O3" s="100"/>
      <c r="P3" s="6"/>
    </row>
    <row r="4" spans="1:16" ht="12" customHeight="1">
      <c r="A4" s="12" t="s">
        <v>9</v>
      </c>
      <c r="B4" s="12" t="s">
        <v>18</v>
      </c>
      <c r="C4" s="12" t="s">
        <v>2</v>
      </c>
      <c r="D4" s="12" t="s">
        <v>3</v>
      </c>
      <c r="E4" s="47" t="s">
        <v>6</v>
      </c>
      <c r="F4" s="13" t="s">
        <v>7</v>
      </c>
      <c r="G4" s="13" t="s">
        <v>7</v>
      </c>
      <c r="H4" s="13" t="s">
        <v>7</v>
      </c>
      <c r="I4" s="12" t="s">
        <v>4</v>
      </c>
      <c r="J4" s="12" t="s">
        <v>0</v>
      </c>
      <c r="K4" s="6"/>
      <c r="L4" s="6"/>
      <c r="M4" s="6"/>
      <c r="N4" s="6"/>
      <c r="O4" s="6"/>
      <c r="P4" s="6"/>
    </row>
    <row r="5" spans="1:16" ht="13.5" customHeight="1" thickBot="1">
      <c r="A5" s="16" t="s">
        <v>1</v>
      </c>
      <c r="B5" s="16"/>
      <c r="C5" s="14"/>
      <c r="D5" s="14"/>
      <c r="E5" s="14"/>
      <c r="F5" s="15">
        <v>1</v>
      </c>
      <c r="G5" s="15">
        <v>2</v>
      </c>
      <c r="H5" s="15">
        <v>3</v>
      </c>
      <c r="I5" s="16" t="s">
        <v>5</v>
      </c>
      <c r="J5" s="16"/>
      <c r="K5" s="6"/>
      <c r="L5" s="6"/>
      <c r="M5" s="6"/>
      <c r="N5" s="6"/>
      <c r="O5" s="6"/>
      <c r="P5" s="6"/>
    </row>
    <row r="6" spans="1:16" ht="13.5" customHeight="1">
      <c r="A6" s="3">
        <v>12</v>
      </c>
      <c r="B6" s="98" t="s">
        <v>19</v>
      </c>
      <c r="C6" s="83" t="s">
        <v>54</v>
      </c>
      <c r="D6" s="84" t="s">
        <v>55</v>
      </c>
      <c r="E6" s="85" t="s">
        <v>56</v>
      </c>
      <c r="F6" s="67">
        <f>1!H15</f>
        <v>288.57</v>
      </c>
      <c r="G6" s="65">
        <f>2!H15</f>
        <v>170.86</v>
      </c>
      <c r="H6" s="65">
        <f>3!H15</f>
        <v>208.22</v>
      </c>
      <c r="I6" s="66">
        <f>SUM(F6:H6)</f>
        <v>667.65</v>
      </c>
      <c r="J6" s="55">
        <f>RANK(I6,$I$6:$I$33)</f>
        <v>1</v>
      </c>
      <c r="K6" s="6"/>
      <c r="L6" s="6"/>
      <c r="M6" s="6"/>
      <c r="N6" s="6"/>
      <c r="O6" s="6"/>
      <c r="P6" s="6"/>
    </row>
    <row r="7" spans="1:16" s="1" customFormat="1" ht="15">
      <c r="A7" s="2">
        <v>22</v>
      </c>
      <c r="B7" s="99" t="s">
        <v>19</v>
      </c>
      <c r="C7" s="86" t="s">
        <v>76</v>
      </c>
      <c r="D7" s="143" t="s">
        <v>77</v>
      </c>
      <c r="E7" s="97" t="s">
        <v>78</v>
      </c>
      <c r="F7" s="67">
        <f>1!H25</f>
        <v>281.54</v>
      </c>
      <c r="G7" s="67">
        <f>2!H25</f>
        <v>174.26</v>
      </c>
      <c r="H7" s="67">
        <f>3!H25</f>
        <v>197.67000000000002</v>
      </c>
      <c r="I7" s="68">
        <f>SUM(F7:H7)</f>
        <v>653.47</v>
      </c>
      <c r="J7" s="56">
        <f>RANK(I7,$I$6:$I$33)</f>
        <v>2</v>
      </c>
      <c r="K7" s="23"/>
      <c r="L7" s="23"/>
      <c r="M7" s="23"/>
      <c r="N7" s="23"/>
      <c r="O7" s="23"/>
      <c r="P7" s="23"/>
    </row>
    <row r="8" spans="1:16" s="1" customFormat="1" ht="12.75">
      <c r="A8" s="2">
        <v>21</v>
      </c>
      <c r="B8" s="99" t="s">
        <v>19</v>
      </c>
      <c r="C8" s="83" t="s">
        <v>73</v>
      </c>
      <c r="D8" s="84" t="s">
        <v>74</v>
      </c>
      <c r="E8" s="85" t="s">
        <v>75</v>
      </c>
      <c r="F8" s="67">
        <f>1!H24</f>
        <v>268.57</v>
      </c>
      <c r="G8" s="67">
        <f>2!H24</f>
        <v>179.21</v>
      </c>
      <c r="H8" s="67">
        <f>3!H24</f>
        <v>201.8</v>
      </c>
      <c r="I8" s="68">
        <f>SUM(F8:H8)</f>
        <v>649.5799999999999</v>
      </c>
      <c r="J8" s="56">
        <f>RANK(I8,$I$6:$I$33)</f>
        <v>3</v>
      </c>
      <c r="K8" s="23"/>
      <c r="L8" s="23"/>
      <c r="M8" s="23"/>
      <c r="N8" s="23"/>
      <c r="O8" s="23"/>
      <c r="P8" s="23"/>
    </row>
    <row r="9" spans="1:16" s="1" customFormat="1" ht="12.75">
      <c r="A9" s="2">
        <v>17</v>
      </c>
      <c r="B9" s="99" t="s">
        <v>19</v>
      </c>
      <c r="C9" s="83" t="s">
        <v>66</v>
      </c>
      <c r="D9" s="84" t="s">
        <v>49</v>
      </c>
      <c r="E9" s="85" t="s">
        <v>51</v>
      </c>
      <c r="F9" s="67">
        <f>1!H20</f>
        <v>274.03</v>
      </c>
      <c r="G9" s="67">
        <f>2!H20</f>
        <v>172.27</v>
      </c>
      <c r="H9" s="67">
        <f>3!H20</f>
        <v>195.23</v>
      </c>
      <c r="I9" s="68">
        <f>SUM(F9:H9)</f>
        <v>641.53</v>
      </c>
      <c r="J9" s="56">
        <f>RANK(I9,$I$6:$I$33)</f>
        <v>4</v>
      </c>
      <c r="K9" s="23"/>
      <c r="L9" s="23"/>
      <c r="M9" s="23"/>
      <c r="N9" s="23"/>
      <c r="O9" s="23"/>
      <c r="P9" s="23"/>
    </row>
    <row r="10" spans="1:16" s="1" customFormat="1" ht="15">
      <c r="A10" s="2">
        <v>5</v>
      </c>
      <c r="B10" s="99" t="s">
        <v>19</v>
      </c>
      <c r="C10" s="86" t="s">
        <v>38</v>
      </c>
      <c r="D10" s="87" t="s">
        <v>39</v>
      </c>
      <c r="E10" s="86" t="s">
        <v>34</v>
      </c>
      <c r="F10" s="67">
        <f>1!H8</f>
        <v>277.14</v>
      </c>
      <c r="G10" s="67">
        <f>2!H8</f>
        <v>161.72</v>
      </c>
      <c r="H10" s="67">
        <f>3!H8</f>
        <v>193.03</v>
      </c>
      <c r="I10" s="68">
        <f>SUM(F10:H10)</f>
        <v>631.89</v>
      </c>
      <c r="J10" s="56">
        <f>RANK(I10,$I$6:$I$33)</f>
        <v>5</v>
      </c>
      <c r="K10" s="23"/>
      <c r="L10" s="23"/>
      <c r="M10" s="23"/>
      <c r="N10" s="23"/>
      <c r="O10" s="23"/>
      <c r="P10" s="23"/>
    </row>
    <row r="11" spans="1:16" s="1" customFormat="1" ht="12.75">
      <c r="A11" s="2">
        <v>28</v>
      </c>
      <c r="B11" s="99" t="s">
        <v>83</v>
      </c>
      <c r="C11" s="83" t="s">
        <v>73</v>
      </c>
      <c r="D11" s="84" t="s">
        <v>74</v>
      </c>
      <c r="E11" s="85" t="s">
        <v>75</v>
      </c>
      <c r="F11" s="67">
        <f>1!H31</f>
        <v>259.69</v>
      </c>
      <c r="G11" s="67">
        <f>2!H31</f>
        <v>172.02</v>
      </c>
      <c r="H11" s="67">
        <f>3!H31</f>
        <v>191.32999999999998</v>
      </c>
      <c r="I11" s="68">
        <f>SUM(F11:H11)</f>
        <v>623.04</v>
      </c>
      <c r="J11" s="56">
        <f>RANK(I11,$I$6:$I$33)</f>
        <v>6</v>
      </c>
      <c r="K11" s="23"/>
      <c r="L11" s="23"/>
      <c r="M11" s="23"/>
      <c r="N11" s="23"/>
      <c r="O11" s="23"/>
      <c r="P11" s="23"/>
    </row>
    <row r="12" spans="1:16" s="1" customFormat="1" ht="12.75">
      <c r="A12" s="2">
        <v>1</v>
      </c>
      <c r="B12" s="99" t="s">
        <v>19</v>
      </c>
      <c r="C12" s="146" t="s">
        <v>29</v>
      </c>
      <c r="D12" s="93" t="s">
        <v>30</v>
      </c>
      <c r="E12" s="94" t="s">
        <v>31</v>
      </c>
      <c r="F12" s="67">
        <f>1!H4</f>
        <v>270.47</v>
      </c>
      <c r="G12" s="67">
        <f>2!H4</f>
        <v>149.23</v>
      </c>
      <c r="H12" s="67">
        <f>3!H4</f>
        <v>196.59</v>
      </c>
      <c r="I12" s="68">
        <f>SUM(F12:H12)</f>
        <v>616.2900000000001</v>
      </c>
      <c r="J12" s="56">
        <f>RANK(I12,$I$6:$I$33)</f>
        <v>7</v>
      </c>
      <c r="K12" s="23"/>
      <c r="L12" s="23"/>
      <c r="M12" s="23"/>
      <c r="N12" s="23"/>
      <c r="O12" s="23"/>
      <c r="P12" s="23"/>
    </row>
    <row r="13" spans="1:16" s="1" customFormat="1" ht="12.75">
      <c r="A13" s="2">
        <v>4</v>
      </c>
      <c r="B13" s="99" t="s">
        <v>19</v>
      </c>
      <c r="C13" s="137" t="s">
        <v>37</v>
      </c>
      <c r="D13" s="138" t="s">
        <v>33</v>
      </c>
      <c r="E13" s="139" t="s">
        <v>34</v>
      </c>
      <c r="F13" s="67">
        <f>1!H7</f>
        <v>251.95</v>
      </c>
      <c r="G13" s="67">
        <f>2!H7</f>
        <v>160.89</v>
      </c>
      <c r="H13" s="67">
        <f>3!H7</f>
        <v>180.37</v>
      </c>
      <c r="I13" s="68">
        <f>SUM(F13:H13)</f>
        <v>593.21</v>
      </c>
      <c r="J13" s="56">
        <f>RANK(I13,$I$6:$I$33)</f>
        <v>8</v>
      </c>
      <c r="K13" s="23"/>
      <c r="L13" s="23"/>
      <c r="M13" s="23"/>
      <c r="N13" s="23"/>
      <c r="O13" s="23"/>
      <c r="P13" s="23"/>
    </row>
    <row r="14" spans="1:16" s="1" customFormat="1" ht="15">
      <c r="A14" s="2">
        <v>16</v>
      </c>
      <c r="B14" s="99" t="s">
        <v>19</v>
      </c>
      <c r="C14" s="89" t="s">
        <v>64</v>
      </c>
      <c r="D14" s="90" t="s">
        <v>65</v>
      </c>
      <c r="E14" s="89" t="s">
        <v>47</v>
      </c>
      <c r="F14" s="67">
        <f>1!H19</f>
        <v>254.53</v>
      </c>
      <c r="G14" s="67">
        <f>2!H19</f>
        <v>162.88</v>
      </c>
      <c r="H14" s="67">
        <f>3!H19</f>
        <v>173.91</v>
      </c>
      <c r="I14" s="68">
        <f>SUM(F14:H14)</f>
        <v>591.3199999999999</v>
      </c>
      <c r="J14" s="56">
        <f>RANK(I14,$I$6:$I$33)</f>
        <v>9</v>
      </c>
      <c r="K14" s="23"/>
      <c r="L14" s="23"/>
      <c r="M14" s="23"/>
      <c r="N14" s="23"/>
      <c r="O14" s="23"/>
      <c r="P14" s="23"/>
    </row>
    <row r="15" spans="1:16" s="1" customFormat="1" ht="12.75">
      <c r="A15" s="2">
        <v>20</v>
      </c>
      <c r="B15" s="99" t="s">
        <v>19</v>
      </c>
      <c r="C15" s="83" t="s">
        <v>71</v>
      </c>
      <c r="D15" s="84" t="s">
        <v>72</v>
      </c>
      <c r="E15" s="85" t="s">
        <v>56</v>
      </c>
      <c r="F15" s="67">
        <f>1!H23</f>
        <v>224.7</v>
      </c>
      <c r="G15" s="67">
        <f>2!H23</f>
        <v>162.72</v>
      </c>
      <c r="H15" s="67">
        <f>3!H23</f>
        <v>203.9</v>
      </c>
      <c r="I15" s="68">
        <f>SUM(F15:H15)</f>
        <v>591.3199999999999</v>
      </c>
      <c r="J15" s="56">
        <v>10</v>
      </c>
      <c r="K15" s="23"/>
      <c r="L15" s="23"/>
      <c r="M15" s="23"/>
      <c r="N15" s="23"/>
      <c r="O15" s="23"/>
      <c r="P15" s="23"/>
    </row>
    <row r="16" spans="1:16" s="1" customFormat="1" ht="13.5" thickBot="1">
      <c r="A16" s="2">
        <v>23</v>
      </c>
      <c r="B16" s="99" t="s">
        <v>19</v>
      </c>
      <c r="C16" s="123" t="s">
        <v>79</v>
      </c>
      <c r="D16" s="124" t="s">
        <v>80</v>
      </c>
      <c r="E16" s="125" t="s">
        <v>56</v>
      </c>
      <c r="F16" s="67">
        <f>1!H26</f>
        <v>236.3</v>
      </c>
      <c r="G16" s="67">
        <f>2!H26</f>
        <v>162.07999999999998</v>
      </c>
      <c r="H16" s="67">
        <f>3!H26</f>
        <v>191.26</v>
      </c>
      <c r="I16" s="68">
        <f>SUM(F16:H16)</f>
        <v>589.64</v>
      </c>
      <c r="J16" s="56">
        <f>RANK(I16,$I$6:$I$33)</f>
        <v>11</v>
      </c>
      <c r="K16" s="23"/>
      <c r="L16" s="23"/>
      <c r="M16" s="23"/>
      <c r="N16" s="23"/>
      <c r="O16" s="23"/>
      <c r="P16" s="23"/>
    </row>
    <row r="17" spans="1:16" s="1" customFormat="1" ht="15">
      <c r="A17" s="2">
        <v>19</v>
      </c>
      <c r="B17" s="99" t="s">
        <v>19</v>
      </c>
      <c r="C17" s="86" t="s">
        <v>68</v>
      </c>
      <c r="D17" s="87" t="s">
        <v>69</v>
      </c>
      <c r="E17" s="86" t="s">
        <v>70</v>
      </c>
      <c r="F17" s="67">
        <f>1!H22</f>
        <v>256.1</v>
      </c>
      <c r="G17" s="67">
        <f>2!H22</f>
        <v>154.84</v>
      </c>
      <c r="H17" s="67">
        <f>3!H22</f>
        <v>176.78</v>
      </c>
      <c r="I17" s="68">
        <f>SUM(F17:H17)</f>
        <v>587.72</v>
      </c>
      <c r="J17" s="56">
        <f>RANK(I17,$I$6:$I$33)</f>
        <v>12</v>
      </c>
      <c r="K17" s="23"/>
      <c r="L17" s="23"/>
      <c r="M17" s="23"/>
      <c r="N17" s="23"/>
      <c r="O17" s="23"/>
      <c r="P17" s="23"/>
    </row>
    <row r="18" spans="1:16" s="1" customFormat="1" ht="12.75">
      <c r="A18" s="2">
        <v>27</v>
      </c>
      <c r="B18" s="99" t="s">
        <v>86</v>
      </c>
      <c r="C18" s="83" t="s">
        <v>71</v>
      </c>
      <c r="D18" s="84" t="s">
        <v>72</v>
      </c>
      <c r="E18" s="85" t="s">
        <v>84</v>
      </c>
      <c r="F18" s="67">
        <f>1!H30</f>
        <v>229.9</v>
      </c>
      <c r="G18" s="67">
        <f>2!H30</f>
        <v>167.45</v>
      </c>
      <c r="H18" s="67">
        <f>3!H30</f>
        <v>189.36</v>
      </c>
      <c r="I18" s="68">
        <f>SUM(F18:H18)</f>
        <v>586.71</v>
      </c>
      <c r="J18" s="56">
        <f>RANK(I18,$I$6:$I$33)</f>
        <v>13</v>
      </c>
      <c r="K18" s="23"/>
      <c r="L18" s="23"/>
      <c r="M18" s="23"/>
      <c r="N18" s="23"/>
      <c r="O18" s="23"/>
      <c r="P18" s="23"/>
    </row>
    <row r="19" spans="1:16" s="1" customFormat="1" ht="12.75">
      <c r="A19" s="2">
        <v>24</v>
      </c>
      <c r="B19" s="99" t="s">
        <v>19</v>
      </c>
      <c r="C19" s="83" t="s">
        <v>81</v>
      </c>
      <c r="D19" s="84" t="s">
        <v>82</v>
      </c>
      <c r="E19" s="85" t="s">
        <v>47</v>
      </c>
      <c r="F19" s="67">
        <f>1!H27</f>
        <v>246.98000000000002</v>
      </c>
      <c r="G19" s="67">
        <f>2!H27</f>
        <v>157.34</v>
      </c>
      <c r="H19" s="67">
        <f>3!H27</f>
        <v>179.26</v>
      </c>
      <c r="I19" s="68">
        <f>SUM(F19:H19)</f>
        <v>583.58</v>
      </c>
      <c r="J19" s="56">
        <f>RANK(I19,$I$6:$I$33)</f>
        <v>14</v>
      </c>
      <c r="K19" s="23"/>
      <c r="L19" s="23"/>
      <c r="M19" s="23"/>
      <c r="N19" s="23"/>
      <c r="O19" s="23"/>
      <c r="P19" s="23"/>
    </row>
    <row r="20" spans="1:16" s="1" customFormat="1" ht="12.75">
      <c r="A20" s="2">
        <v>3</v>
      </c>
      <c r="B20" s="99" t="s">
        <v>19</v>
      </c>
      <c r="C20" s="83" t="s">
        <v>35</v>
      </c>
      <c r="D20" s="84" t="s">
        <v>36</v>
      </c>
      <c r="E20" s="85" t="s">
        <v>34</v>
      </c>
      <c r="F20" s="67">
        <f>1!H6</f>
        <v>250.03</v>
      </c>
      <c r="G20" s="67">
        <f>2!H6</f>
        <v>156.65</v>
      </c>
      <c r="H20" s="67">
        <f>3!H6</f>
        <v>176.64</v>
      </c>
      <c r="I20" s="68">
        <f>SUM(F20:H20)</f>
        <v>583.3199999999999</v>
      </c>
      <c r="J20" s="56">
        <f>RANK(I20,$I$6:$I$33)</f>
        <v>15</v>
      </c>
      <c r="K20" s="23"/>
      <c r="L20" s="23"/>
      <c r="M20" s="23"/>
      <c r="N20" s="23"/>
      <c r="O20" s="23"/>
      <c r="P20" s="23"/>
    </row>
    <row r="21" spans="1:16" s="1" customFormat="1" ht="15">
      <c r="A21" s="2">
        <v>13</v>
      </c>
      <c r="B21" s="99" t="s">
        <v>19</v>
      </c>
      <c r="C21" s="89" t="s">
        <v>57</v>
      </c>
      <c r="D21" s="90" t="s">
        <v>58</v>
      </c>
      <c r="E21" s="89" t="s">
        <v>47</v>
      </c>
      <c r="F21" s="67">
        <f>1!H16</f>
        <v>240.51</v>
      </c>
      <c r="G21" s="67">
        <f>2!H16</f>
        <v>144.96</v>
      </c>
      <c r="H21" s="67">
        <f>3!H16</f>
        <v>191.96</v>
      </c>
      <c r="I21" s="68">
        <f>SUM(F21:H21)</f>
        <v>577.4300000000001</v>
      </c>
      <c r="J21" s="56">
        <f>RANK(I21,$I$6:$I$33)</f>
        <v>16</v>
      </c>
      <c r="K21" s="23"/>
      <c r="L21" s="23"/>
      <c r="M21" s="23"/>
      <c r="N21" s="23"/>
      <c r="O21" s="23"/>
      <c r="P21" s="23"/>
    </row>
    <row r="22" spans="1:16" s="1" customFormat="1" ht="12.75">
      <c r="A22" s="2">
        <v>10</v>
      </c>
      <c r="B22" s="99" t="s">
        <v>19</v>
      </c>
      <c r="C22" s="83" t="s">
        <v>50</v>
      </c>
      <c r="D22" s="88" t="s">
        <v>33</v>
      </c>
      <c r="E22" s="85" t="s">
        <v>51</v>
      </c>
      <c r="F22" s="67">
        <f>1!H13</f>
        <v>257.67</v>
      </c>
      <c r="G22" s="67">
        <f>2!H13</f>
        <v>150.29</v>
      </c>
      <c r="H22" s="67">
        <f>3!H13</f>
        <v>163.6</v>
      </c>
      <c r="I22" s="68">
        <f>SUM(F22:H22)</f>
        <v>571.5600000000001</v>
      </c>
      <c r="J22" s="56">
        <f>RANK(I22,$I$6:$I$33)</f>
        <v>17</v>
      </c>
      <c r="K22" s="23"/>
      <c r="L22" s="23"/>
      <c r="M22" s="23"/>
      <c r="N22" s="23"/>
      <c r="O22" s="23"/>
      <c r="P22" s="23"/>
    </row>
    <row r="23" spans="1:16" s="1" customFormat="1" ht="12.75">
      <c r="A23" s="2">
        <v>14</v>
      </c>
      <c r="B23" s="99" t="s">
        <v>19</v>
      </c>
      <c r="C23" s="83" t="s">
        <v>59</v>
      </c>
      <c r="D23" s="84" t="s">
        <v>60</v>
      </c>
      <c r="E23" s="85" t="s">
        <v>51</v>
      </c>
      <c r="F23" s="67">
        <f>1!H17</f>
        <v>266.81</v>
      </c>
      <c r="G23" s="67">
        <f>2!H17</f>
        <v>145.64</v>
      </c>
      <c r="H23" s="67">
        <f>3!H17</f>
        <v>152.55</v>
      </c>
      <c r="I23" s="68">
        <f>SUM(F23:H23)</f>
        <v>565</v>
      </c>
      <c r="J23" s="56">
        <f>RANK(I23,$I$6:$I$33)</f>
        <v>18</v>
      </c>
      <c r="K23" s="23"/>
      <c r="L23" s="23"/>
      <c r="M23" s="23"/>
      <c r="N23" s="23"/>
      <c r="O23" s="23"/>
      <c r="P23" s="23"/>
    </row>
    <row r="24" spans="1:16" s="1" customFormat="1" ht="12.75">
      <c r="A24" s="2">
        <v>25</v>
      </c>
      <c r="B24" s="99" t="s">
        <v>83</v>
      </c>
      <c r="C24" s="137" t="s">
        <v>29</v>
      </c>
      <c r="D24" s="138" t="s">
        <v>30</v>
      </c>
      <c r="E24" s="139" t="s">
        <v>31</v>
      </c>
      <c r="F24" s="67">
        <f>1!H28</f>
        <v>216.3</v>
      </c>
      <c r="G24" s="67">
        <f>2!H28</f>
        <v>165.5</v>
      </c>
      <c r="H24" s="67">
        <f>3!H28</f>
        <v>175.45</v>
      </c>
      <c r="I24" s="68">
        <f>SUM(F24:H24)</f>
        <v>557.25</v>
      </c>
      <c r="J24" s="56">
        <f>RANK(I24,$I$6:$I$33)</f>
        <v>19</v>
      </c>
      <c r="K24" s="23"/>
      <c r="L24" s="23"/>
      <c r="M24" s="23"/>
      <c r="N24" s="23"/>
      <c r="O24" s="23"/>
      <c r="P24" s="23"/>
    </row>
    <row r="25" spans="1:16" s="1" customFormat="1" ht="12.75">
      <c r="A25" s="2">
        <v>15</v>
      </c>
      <c r="B25" s="99" t="s">
        <v>19</v>
      </c>
      <c r="C25" s="83" t="s">
        <v>61</v>
      </c>
      <c r="D25" s="84" t="s">
        <v>62</v>
      </c>
      <c r="E25" s="85" t="s">
        <v>63</v>
      </c>
      <c r="F25" s="67">
        <f>1!H18</f>
        <v>209.99</v>
      </c>
      <c r="G25" s="67">
        <f>2!H18</f>
        <v>162.04</v>
      </c>
      <c r="H25" s="67">
        <f>3!H18</f>
        <v>171.23000000000002</v>
      </c>
      <c r="I25" s="68">
        <f>SUM(F25:H25)</f>
        <v>543.26</v>
      </c>
      <c r="J25" s="56">
        <f>RANK(I25,$I$6:$I$33)</f>
        <v>20</v>
      </c>
      <c r="K25" s="23"/>
      <c r="L25" s="23"/>
      <c r="M25" s="23"/>
      <c r="N25" s="23"/>
      <c r="O25" s="23"/>
      <c r="P25" s="23"/>
    </row>
    <row r="26" spans="1:16" s="1" customFormat="1" ht="12.75">
      <c r="A26" s="2">
        <v>6</v>
      </c>
      <c r="B26" s="99" t="s">
        <v>19</v>
      </c>
      <c r="C26" s="83" t="s">
        <v>40</v>
      </c>
      <c r="D26" s="84" t="s">
        <v>41</v>
      </c>
      <c r="E26" s="85" t="s">
        <v>34</v>
      </c>
      <c r="F26" s="67">
        <f>1!H9</f>
        <v>268.13</v>
      </c>
      <c r="G26" s="67">
        <f>2!H9</f>
        <v>121.72</v>
      </c>
      <c r="H26" s="67">
        <f>3!H9</f>
        <v>126.08</v>
      </c>
      <c r="I26" s="68">
        <f>SUM(F26:H26)</f>
        <v>515.9300000000001</v>
      </c>
      <c r="J26" s="56">
        <f>RANK(I26,$I$6:$I$33)</f>
        <v>21</v>
      </c>
      <c r="K26" s="23"/>
      <c r="L26" s="23"/>
      <c r="M26" s="23"/>
      <c r="N26" s="23"/>
      <c r="O26" s="23"/>
      <c r="P26" s="23"/>
    </row>
    <row r="27" spans="1:16" s="1" customFormat="1" ht="12.75">
      <c r="A27" s="2">
        <v>2</v>
      </c>
      <c r="B27" s="99" t="s">
        <v>19</v>
      </c>
      <c r="C27" s="147" t="s">
        <v>32</v>
      </c>
      <c r="D27" s="148" t="s">
        <v>33</v>
      </c>
      <c r="E27" s="149" t="s">
        <v>34</v>
      </c>
      <c r="F27" s="67">
        <f>1!H5</f>
        <v>171.55</v>
      </c>
      <c r="G27" s="67">
        <f>2!H5</f>
        <v>162.01</v>
      </c>
      <c r="H27" s="67">
        <f>3!H5</f>
        <v>174.85</v>
      </c>
      <c r="I27" s="68">
        <f>SUM(F27:H27)</f>
        <v>508.40999999999997</v>
      </c>
      <c r="J27" s="56">
        <f>RANK(I27,$I$6:$I$33)</f>
        <v>22</v>
      </c>
      <c r="K27" s="23"/>
      <c r="L27" s="23"/>
      <c r="M27" s="23"/>
      <c r="N27" s="23"/>
      <c r="O27" s="23"/>
      <c r="P27" s="23"/>
    </row>
    <row r="28" spans="1:16" s="1" customFormat="1" ht="12.75">
      <c r="A28" s="2">
        <v>26</v>
      </c>
      <c r="B28" s="99" t="s">
        <v>83</v>
      </c>
      <c r="C28" s="83" t="s">
        <v>59</v>
      </c>
      <c r="D28" s="88" t="s">
        <v>60</v>
      </c>
      <c r="E28" s="85" t="s">
        <v>51</v>
      </c>
      <c r="F28" s="67">
        <f>1!H29</f>
        <v>211.56</v>
      </c>
      <c r="G28" s="67">
        <f>2!H29</f>
        <v>154.76</v>
      </c>
      <c r="H28" s="67">
        <f>3!H29</f>
        <v>139.92000000000002</v>
      </c>
      <c r="I28" s="68">
        <f>SUM(F28:H28)</f>
        <v>506.24</v>
      </c>
      <c r="J28" s="56">
        <f>RANK(I28,$I$6:$I$33)</f>
        <v>23</v>
      </c>
      <c r="K28" s="23"/>
      <c r="L28" s="23"/>
      <c r="M28" s="23"/>
      <c r="N28" s="23"/>
      <c r="O28" s="23"/>
      <c r="P28" s="23"/>
    </row>
    <row r="29" spans="1:16" s="1" customFormat="1" ht="12.75">
      <c r="A29" s="2">
        <v>8</v>
      </c>
      <c r="B29" s="99" t="s">
        <v>19</v>
      </c>
      <c r="C29" s="141" t="s">
        <v>45</v>
      </c>
      <c r="D29" s="143" t="s">
        <v>46</v>
      </c>
      <c r="E29" s="92" t="s">
        <v>47</v>
      </c>
      <c r="F29" s="67">
        <f>1!H11</f>
        <v>149.26</v>
      </c>
      <c r="G29" s="67">
        <f>2!H11</f>
        <v>170.47</v>
      </c>
      <c r="H29" s="67">
        <f>3!H11</f>
        <v>185.2</v>
      </c>
      <c r="I29" s="68">
        <f>SUM(F29:H29)</f>
        <v>504.93</v>
      </c>
      <c r="J29" s="56">
        <f>RANK(I29,$I$6:$I$33)</f>
        <v>24</v>
      </c>
      <c r="K29" s="23"/>
      <c r="L29" s="23"/>
      <c r="M29" s="23"/>
      <c r="N29" s="23"/>
      <c r="O29" s="23"/>
      <c r="P29" s="23"/>
    </row>
    <row r="30" spans="1:16" s="1" customFormat="1" ht="15">
      <c r="A30" s="2">
        <v>9</v>
      </c>
      <c r="B30" s="99" t="s">
        <v>19</v>
      </c>
      <c r="C30" s="89" t="s">
        <v>48</v>
      </c>
      <c r="D30" s="90" t="s">
        <v>49</v>
      </c>
      <c r="E30" s="89" t="s">
        <v>34</v>
      </c>
      <c r="F30" s="67">
        <f>1!H12</f>
        <v>151.95</v>
      </c>
      <c r="G30" s="67">
        <f>2!H12</f>
        <v>159.32999999999998</v>
      </c>
      <c r="H30" s="67">
        <f>3!H12</f>
        <v>181.45</v>
      </c>
      <c r="I30" s="68">
        <f>SUM(F30:H30)</f>
        <v>492.72999999999996</v>
      </c>
      <c r="J30" s="56">
        <f>RANK(I30,$I$6:$I$33)</f>
        <v>25</v>
      </c>
      <c r="K30" s="23"/>
      <c r="L30" s="23"/>
      <c r="M30" s="23"/>
      <c r="N30" s="23"/>
      <c r="O30" s="23"/>
      <c r="P30" s="23"/>
    </row>
    <row r="31" spans="1:16" s="1" customFormat="1" ht="12.75">
      <c r="A31" s="2">
        <v>11</v>
      </c>
      <c r="B31" s="99" t="s">
        <v>19</v>
      </c>
      <c r="C31" s="83" t="s">
        <v>52</v>
      </c>
      <c r="D31" s="84" t="s">
        <v>53</v>
      </c>
      <c r="E31" s="85" t="s">
        <v>47</v>
      </c>
      <c r="F31" s="67">
        <f>1!H14</f>
        <v>175.39</v>
      </c>
      <c r="G31" s="67">
        <f>2!H14</f>
        <v>148.51</v>
      </c>
      <c r="H31" s="67">
        <f>3!H14</f>
        <v>106.13</v>
      </c>
      <c r="I31" s="68">
        <f>SUM(F31:H31)</f>
        <v>430.03</v>
      </c>
      <c r="J31" s="56">
        <f>RANK(I31,$I$6:$I$33)</f>
        <v>26</v>
      </c>
      <c r="K31" s="23"/>
      <c r="L31" s="23"/>
      <c r="M31" s="23"/>
      <c r="N31" s="23"/>
      <c r="O31" s="23"/>
      <c r="P31" s="23"/>
    </row>
    <row r="32" spans="1:16" s="1" customFormat="1" ht="12.75">
      <c r="A32" s="2">
        <v>18</v>
      </c>
      <c r="B32" s="99" t="s">
        <v>19</v>
      </c>
      <c r="C32" s="83" t="s">
        <v>67</v>
      </c>
      <c r="D32" s="84" t="s">
        <v>43</v>
      </c>
      <c r="E32" s="85" t="s">
        <v>51</v>
      </c>
      <c r="F32" s="67">
        <f>1!H21</f>
        <v>96.6</v>
      </c>
      <c r="G32" s="67">
        <f>2!H21</f>
        <v>152.6</v>
      </c>
      <c r="H32" s="67">
        <f>3!H21</f>
        <v>145.6</v>
      </c>
      <c r="I32" s="68">
        <f>SUM(F32:H32)</f>
        <v>394.79999999999995</v>
      </c>
      <c r="J32" s="56">
        <f>RANK(I32,$I$6:$I$33)</f>
        <v>27</v>
      </c>
      <c r="K32" s="23"/>
      <c r="L32" s="23"/>
      <c r="M32" s="23"/>
      <c r="N32" s="23"/>
      <c r="O32" s="23"/>
      <c r="P32" s="23"/>
    </row>
    <row r="33" spans="1:16" s="1" customFormat="1" ht="15">
      <c r="A33" s="2">
        <v>7</v>
      </c>
      <c r="B33" s="99" t="s">
        <v>19</v>
      </c>
      <c r="C33" s="86" t="s">
        <v>42</v>
      </c>
      <c r="D33" s="87" t="s">
        <v>43</v>
      </c>
      <c r="E33" s="86" t="s">
        <v>44</v>
      </c>
      <c r="F33" s="67">
        <f>1!H10</f>
        <v>0</v>
      </c>
      <c r="G33" s="67">
        <f>2!H10</f>
        <v>3.3000000000000114</v>
      </c>
      <c r="H33" s="67">
        <f>3!H10</f>
        <v>0</v>
      </c>
      <c r="I33" s="68">
        <f>SUM(F33:H33)</f>
        <v>3.3000000000000114</v>
      </c>
      <c r="J33" s="56">
        <f>RANK(I33,$I$6:$I$33)</f>
        <v>28</v>
      </c>
      <c r="K33" s="23"/>
      <c r="L33" s="23"/>
      <c r="M33" s="23"/>
      <c r="N33" s="23"/>
      <c r="O33" s="23"/>
      <c r="P33" s="23"/>
    </row>
    <row r="34" spans="1:16" ht="12.75">
      <c r="A34" s="58" t="s">
        <v>21</v>
      </c>
      <c r="B34" s="58">
        <f>COUNTIF(B5:B33,"R")</f>
        <v>3</v>
      </c>
      <c r="C34" s="10"/>
      <c r="D34" s="11"/>
      <c r="E34" s="11"/>
      <c r="F34" s="19"/>
      <c r="G34" s="19"/>
      <c r="H34" s="19"/>
      <c r="I34" s="20"/>
      <c r="J34" s="21"/>
      <c r="K34" s="6"/>
      <c r="L34" s="6"/>
      <c r="M34" s="6"/>
      <c r="N34" s="6"/>
      <c r="O34" s="6"/>
      <c r="P34" s="6"/>
    </row>
    <row r="35" spans="1:16" ht="12.75">
      <c r="A35" s="58"/>
      <c r="B35" s="58"/>
      <c r="C35" s="10"/>
      <c r="D35" s="11"/>
      <c r="E35" s="11"/>
      <c r="F35" s="79">
        <f>1!H2</f>
        <v>23</v>
      </c>
      <c r="G35" s="79">
        <f>2!H2</f>
        <v>22</v>
      </c>
      <c r="H35" s="79">
        <f>3!H2</f>
        <v>23</v>
      </c>
      <c r="I35" s="58">
        <f>SUM(F35:H35)</f>
        <v>68</v>
      </c>
      <c r="J35" s="21"/>
      <c r="K35" s="6"/>
      <c r="L35" s="6"/>
      <c r="M35" s="6"/>
      <c r="N35" s="6"/>
      <c r="O35" s="6"/>
      <c r="P35" s="6"/>
    </row>
    <row r="36" spans="1:16" ht="12.75">
      <c r="A36" s="7"/>
      <c r="B36" s="7"/>
      <c r="C36" s="7" t="s">
        <v>10</v>
      </c>
      <c r="D36" s="8">
        <f ca="1">NOW()</f>
        <v>42693.563622222224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 t="s"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30" t="s">
        <v>17</v>
      </c>
      <c r="D39" s="6"/>
      <c r="E39" s="6"/>
      <c r="F39" s="30" t="s">
        <v>22</v>
      </c>
      <c r="G39" s="6"/>
      <c r="H39" s="6"/>
      <c r="I39" s="31"/>
      <c r="J39" s="6"/>
      <c r="K39" s="6"/>
      <c r="L39" s="6"/>
      <c r="M39" s="6"/>
      <c r="N39" s="6"/>
      <c r="O39" s="6"/>
      <c r="P39" s="6"/>
    </row>
    <row r="40" spans="1:16" ht="12.75">
      <c r="A40" s="9"/>
      <c r="B40" s="9"/>
      <c r="C40" s="9"/>
      <c r="D40" s="9"/>
      <c r="E40" s="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</sheetData>
  <sheetProtection/>
  <mergeCells count="5">
    <mergeCell ref="A1:D1"/>
    <mergeCell ref="E1:H3"/>
    <mergeCell ref="I1:J3"/>
    <mergeCell ref="M1:O3"/>
    <mergeCell ref="A2:D3"/>
  </mergeCells>
  <conditionalFormatting sqref="B6:B33">
    <cfRule type="cellIs" priority="1" dxfId="1" operator="equal" stopIfTrue="1">
      <formula>"R"</formula>
    </cfRule>
  </conditionalFormatting>
  <printOptions/>
  <pageMargins left="0.59" right="0.2" top="0.42" bottom="0.71" header="0.14" footer="0.41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I26" sqref="I26"/>
    </sheetView>
  </sheetViews>
  <sheetFormatPr defaultColWidth="9.00390625" defaultRowHeight="12.75"/>
  <sheetData>
    <row r="1" spans="1:7" ht="15.75">
      <c r="A1" s="39"/>
      <c r="B1" s="122" t="s">
        <v>14</v>
      </c>
      <c r="C1" s="122"/>
      <c r="D1" s="122"/>
      <c r="E1" s="122"/>
      <c r="F1" s="122"/>
      <c r="G1" s="6"/>
    </row>
    <row r="2" spans="1:7" ht="13.5" thickBot="1">
      <c r="A2" s="39"/>
      <c r="B2" s="6"/>
      <c r="C2" s="6"/>
      <c r="D2" s="6"/>
      <c r="E2" s="6"/>
      <c r="F2" s="6"/>
      <c r="G2" s="6">
        <f>(COUNTIF(G4:G53,"=0"))</f>
        <v>0</v>
      </c>
    </row>
    <row r="3" spans="1:7" ht="16.5" thickBot="1">
      <c r="A3" s="39"/>
      <c r="B3" s="17"/>
      <c r="C3" s="17"/>
      <c r="D3" s="42" t="s">
        <v>20</v>
      </c>
      <c r="E3" s="51" t="s">
        <v>23</v>
      </c>
      <c r="F3" s="18" t="s">
        <v>12</v>
      </c>
      <c r="G3" s="18" t="s">
        <v>13</v>
      </c>
    </row>
    <row r="4" spans="1:7" ht="15.75">
      <c r="A4" s="36" t="str">
        <f>Výsledky!B27</f>
        <v>P</v>
      </c>
      <c r="B4" s="32" t="str">
        <f>Výsledky!C27</f>
        <v>Ladič</v>
      </c>
      <c r="C4" s="26" t="str">
        <f>Výsledky!D27</f>
        <v>Tibor</v>
      </c>
      <c r="D4" s="48">
        <v>240</v>
      </c>
      <c r="E4" s="46"/>
      <c r="F4" s="71">
        <v>30.12</v>
      </c>
      <c r="G4" s="59">
        <f aca="true" t="shared" si="0" ref="G4:G39">SUM(D4:E4)-F4</f>
        <v>209.88</v>
      </c>
    </row>
    <row r="5" spans="1:7" ht="15.75">
      <c r="A5" s="37" t="str">
        <f>Výsledky!B6</f>
        <v>P</v>
      </c>
      <c r="B5" s="33" t="str">
        <f>Výsledky!C6</f>
        <v>Adensam </v>
      </c>
      <c r="C5" s="27" t="str">
        <f>Výsledky!D6</f>
        <v>Martin</v>
      </c>
      <c r="D5" s="49">
        <v>240</v>
      </c>
      <c r="E5" s="22"/>
      <c r="F5" s="72">
        <v>31.77</v>
      </c>
      <c r="G5" s="60">
        <f t="shared" si="0"/>
        <v>208.23</v>
      </c>
    </row>
    <row r="6" spans="1:7" ht="15.75">
      <c r="A6" s="37" t="str">
        <f>Výsledky!B17</f>
        <v>P</v>
      </c>
      <c r="B6" s="33" t="str">
        <f>Výsledky!C17</f>
        <v>Nikodým</v>
      </c>
      <c r="C6" s="27" t="str">
        <f>Výsledky!D17</f>
        <v>David</v>
      </c>
      <c r="D6" s="49">
        <v>240</v>
      </c>
      <c r="E6" s="24"/>
      <c r="F6" s="72">
        <v>32.26</v>
      </c>
      <c r="G6" s="60">
        <f t="shared" si="0"/>
        <v>207.74</v>
      </c>
    </row>
    <row r="7" spans="1:7" ht="15.75">
      <c r="A7" s="37" t="str">
        <f>Výsledky!B16</f>
        <v>P</v>
      </c>
      <c r="B7" s="33" t="str">
        <f>Výsledky!C16</f>
        <v>Urbanec  </v>
      </c>
      <c r="C7" s="27" t="str">
        <f>Výsledky!D16</f>
        <v>Antonín</v>
      </c>
      <c r="D7" s="49">
        <v>240</v>
      </c>
      <c r="E7" s="22"/>
      <c r="F7" s="72">
        <v>32.68</v>
      </c>
      <c r="G7" s="60">
        <f t="shared" si="0"/>
        <v>207.32</v>
      </c>
    </row>
    <row r="8" spans="1:7" ht="15.75">
      <c r="A8" s="37" t="str">
        <f>Výsledky!B9</f>
        <v>P</v>
      </c>
      <c r="B8" s="33" t="str">
        <f>Výsledky!C9</f>
        <v>Koch   ml.</v>
      </c>
      <c r="C8" s="27" t="str">
        <f>Výsledky!D9</f>
        <v>Miroslav</v>
      </c>
      <c r="D8" s="49">
        <v>240</v>
      </c>
      <c r="E8" s="22"/>
      <c r="F8" s="72">
        <v>32.82</v>
      </c>
      <c r="G8" s="60">
        <f t="shared" si="0"/>
        <v>207.18</v>
      </c>
    </row>
    <row r="9" spans="1:7" ht="15.75">
      <c r="A9" s="37" t="str">
        <f>Výsledky!B19</f>
        <v>P</v>
      </c>
      <c r="B9" s="33" t="str">
        <f>Výsledky!C19</f>
        <v>Švihálek </v>
      </c>
      <c r="C9" s="27" t="str">
        <f>Výsledky!D19</f>
        <v>Jiří</v>
      </c>
      <c r="D9" s="49">
        <v>240</v>
      </c>
      <c r="E9" s="22"/>
      <c r="F9" s="72">
        <v>33.04</v>
      </c>
      <c r="G9" s="60">
        <f t="shared" si="0"/>
        <v>206.96</v>
      </c>
    </row>
    <row r="10" spans="1:7" ht="15.75">
      <c r="A10" s="37" t="str">
        <f>Výsledky!B30</f>
        <v>R</v>
      </c>
      <c r="B10" s="33" t="str">
        <f>Výsledky!C30</f>
        <v>Adensam </v>
      </c>
      <c r="C10" s="27" t="str">
        <f>Výsledky!D30</f>
        <v>Martin</v>
      </c>
      <c r="D10" s="49">
        <v>240</v>
      </c>
      <c r="E10" s="22"/>
      <c r="F10" s="72">
        <v>33.17</v>
      </c>
      <c r="G10" s="60">
        <f t="shared" si="0"/>
        <v>206.82999999999998</v>
      </c>
    </row>
    <row r="11" spans="1:7" ht="15.75">
      <c r="A11" s="37" t="str">
        <f>Výsledky!B11</f>
        <v>P</v>
      </c>
      <c r="B11" s="33" t="str">
        <f>Výsledky!C11</f>
        <v>Kostříž </v>
      </c>
      <c r="C11" s="27" t="str">
        <f>Výsledky!D11</f>
        <v>Jaroslav</v>
      </c>
      <c r="D11" s="49">
        <v>240</v>
      </c>
      <c r="E11" s="22"/>
      <c r="F11" s="72">
        <v>33.68</v>
      </c>
      <c r="G11" s="60">
        <f t="shared" si="0"/>
        <v>206.32</v>
      </c>
    </row>
    <row r="12" spans="1:7" ht="15.75">
      <c r="A12" s="37" t="str">
        <f>Výsledky!B31</f>
        <v>R</v>
      </c>
      <c r="B12" s="33" t="str">
        <f>Výsledky!C31</f>
        <v>Švihálek </v>
      </c>
      <c r="C12" s="27" t="str">
        <f>Výsledky!D31</f>
        <v>Jiří</v>
      </c>
      <c r="D12" s="49">
        <v>240</v>
      </c>
      <c r="E12" s="22"/>
      <c r="F12" s="72">
        <v>37.45</v>
      </c>
      <c r="G12" s="60">
        <f t="shared" si="0"/>
        <v>202.55</v>
      </c>
    </row>
    <row r="13" spans="1:7" ht="15.75">
      <c r="A13" s="37" t="str">
        <f>Výsledky!B29</f>
        <v>P</v>
      </c>
      <c r="B13" s="33" t="str">
        <f>Výsledky!C29</f>
        <v>Čekal </v>
      </c>
      <c r="C13" s="27" t="str">
        <f>Výsledky!D29</f>
        <v>Josef</v>
      </c>
      <c r="D13" s="49">
        <v>240</v>
      </c>
      <c r="E13" s="22"/>
      <c r="F13" s="72">
        <v>38.25</v>
      </c>
      <c r="G13" s="60">
        <f t="shared" si="0"/>
        <v>201.75</v>
      </c>
    </row>
    <row r="14" spans="1:7" ht="15.75">
      <c r="A14" s="37" t="str">
        <f>Výsledky!B26</f>
        <v>P</v>
      </c>
      <c r="B14" s="33" t="str">
        <f>Výsledky!C26</f>
        <v>Červenka</v>
      </c>
      <c r="C14" s="27" t="str">
        <f>Výsledky!D26</f>
        <v>Pavel</v>
      </c>
      <c r="D14" s="49">
        <v>240</v>
      </c>
      <c r="E14" s="22"/>
      <c r="F14" s="72">
        <v>41.69</v>
      </c>
      <c r="G14" s="60">
        <f t="shared" si="0"/>
        <v>198.31</v>
      </c>
    </row>
    <row r="15" spans="1:7" ht="15.75">
      <c r="A15" s="37" t="str">
        <f>Výsledky!B14</f>
        <v>P</v>
      </c>
      <c r="B15" s="33" t="str">
        <f>Výsledky!C14</f>
        <v>Krejča</v>
      </c>
      <c r="C15" s="27" t="str">
        <f>Výsledky!D14</f>
        <v>Vladimír</v>
      </c>
      <c r="D15" s="49">
        <v>240</v>
      </c>
      <c r="E15" s="22">
        <v>-10</v>
      </c>
      <c r="F15" s="72">
        <v>31.83</v>
      </c>
      <c r="G15" s="60">
        <f t="shared" si="0"/>
        <v>198.17000000000002</v>
      </c>
    </row>
    <row r="16" spans="1:7" ht="15.75">
      <c r="A16" s="37" t="str">
        <f>Výsledky!B7</f>
        <v>P</v>
      </c>
      <c r="B16" s="33" t="str">
        <f>Výsledky!C7</f>
        <v>Koch  st. </v>
      </c>
      <c r="C16" s="27" t="str">
        <f>Výsledky!D7</f>
        <v>Miroslav</v>
      </c>
      <c r="D16" s="49">
        <v>240</v>
      </c>
      <c r="E16" s="22"/>
      <c r="F16" s="72">
        <v>42.24</v>
      </c>
      <c r="G16" s="60">
        <f t="shared" si="0"/>
        <v>197.76</v>
      </c>
    </row>
    <row r="17" spans="1:7" ht="15.75">
      <c r="A17" s="37" t="str">
        <f>Výsledky!B32</f>
        <v>TS</v>
      </c>
      <c r="B17" s="33" t="str">
        <f>Výsledky!C32</f>
        <v>Mironiuk</v>
      </c>
      <c r="C17" s="27" t="str">
        <f>Výsledky!D32</f>
        <v>Zdeněk</v>
      </c>
      <c r="D17" s="49">
        <v>240</v>
      </c>
      <c r="E17" s="22"/>
      <c r="F17" s="72">
        <v>42.69</v>
      </c>
      <c r="G17" s="60">
        <f t="shared" si="0"/>
        <v>197.31</v>
      </c>
    </row>
    <row r="18" spans="1:7" ht="15.75">
      <c r="A18" s="37" t="str">
        <f>Výsledky!B25</f>
        <v>P</v>
      </c>
      <c r="B18" s="33" t="str">
        <f>Výsledky!C25</f>
        <v>Mironiuk</v>
      </c>
      <c r="C18" s="27" t="str">
        <f>Výsledky!D25</f>
        <v>Zdeněk</v>
      </c>
      <c r="D18" s="49">
        <v>240</v>
      </c>
      <c r="E18" s="22"/>
      <c r="F18" s="72">
        <v>43.33</v>
      </c>
      <c r="G18" s="60">
        <f t="shared" si="0"/>
        <v>196.67000000000002</v>
      </c>
    </row>
    <row r="19" spans="1:7" ht="15.75">
      <c r="A19" s="37" t="str">
        <f>Výsledky!B12</f>
        <v>P</v>
      </c>
      <c r="B19" s="33" t="str">
        <f>Výsledky!C12</f>
        <v>Matějka </v>
      </c>
      <c r="C19" s="27" t="str">
        <f>Výsledky!D12</f>
        <v>Milan</v>
      </c>
      <c r="D19" s="49">
        <v>240</v>
      </c>
      <c r="E19" s="22"/>
      <c r="F19" s="72">
        <v>50.66</v>
      </c>
      <c r="G19" s="60">
        <f t="shared" si="0"/>
        <v>189.34</v>
      </c>
    </row>
    <row r="20" spans="1:7" ht="15.75">
      <c r="A20" s="37" t="str">
        <f>Výsledky!B8</f>
        <v>P</v>
      </c>
      <c r="B20" s="33" t="str">
        <f>Výsledky!C8</f>
        <v>Herceg</v>
      </c>
      <c r="C20" s="27" t="str">
        <f>Výsledky!D8</f>
        <v>Bohumil</v>
      </c>
      <c r="D20" s="49">
        <v>240</v>
      </c>
      <c r="E20" s="22"/>
      <c r="F20" s="72">
        <v>59.21</v>
      </c>
      <c r="G20" s="60">
        <f t="shared" si="0"/>
        <v>180.79</v>
      </c>
    </row>
    <row r="21" spans="1:7" ht="15.75">
      <c r="A21" s="37" t="str">
        <f>Výsledky!B20</f>
        <v>P</v>
      </c>
      <c r="B21" s="33" t="str">
        <f>Výsledky!C20</f>
        <v>Píša </v>
      </c>
      <c r="C21" s="27" t="str">
        <f>Výsledky!D20</f>
        <v>Ladislav</v>
      </c>
      <c r="D21" s="49">
        <v>240</v>
      </c>
      <c r="E21" s="22"/>
      <c r="F21" s="72">
        <v>59.21</v>
      </c>
      <c r="G21" s="60">
        <f t="shared" si="0"/>
        <v>180.79</v>
      </c>
    </row>
    <row r="22" spans="1:7" ht="15.75">
      <c r="A22" s="37" t="str">
        <f>Výsledky!B24</f>
        <v>P</v>
      </c>
      <c r="B22" s="33" t="str">
        <f>Výsledky!C24</f>
        <v>Pechová</v>
      </c>
      <c r="C22" s="27" t="str">
        <f>Výsledky!D24</f>
        <v>Hana</v>
      </c>
      <c r="D22" s="49">
        <v>240</v>
      </c>
      <c r="E22" s="22"/>
      <c r="F22" s="72">
        <v>59.3</v>
      </c>
      <c r="G22" s="60">
        <f t="shared" si="0"/>
        <v>180.7</v>
      </c>
    </row>
    <row r="23" spans="1:7" ht="15.75">
      <c r="A23" s="37" t="str">
        <f>Výsledky!B10</f>
        <v>P</v>
      </c>
      <c r="B23" s="33" t="str">
        <f>Výsledky!C10</f>
        <v>Fuksa  </v>
      </c>
      <c r="C23" s="27" t="str">
        <f>Výsledky!D10</f>
        <v>Viktor</v>
      </c>
      <c r="D23" s="49">
        <v>240</v>
      </c>
      <c r="E23" s="22"/>
      <c r="F23" s="72">
        <v>60.03</v>
      </c>
      <c r="G23" s="60">
        <f t="shared" si="0"/>
        <v>179.97</v>
      </c>
    </row>
    <row r="24" spans="1:7" ht="15.75">
      <c r="A24" s="37" t="str">
        <f>Výsledky!B28</f>
        <v>P</v>
      </c>
      <c r="B24" s="33" t="str">
        <f>Výsledky!C28</f>
        <v>Získal </v>
      </c>
      <c r="C24" s="27" t="str">
        <f>Výsledky!D28</f>
        <v>Karel</v>
      </c>
      <c r="D24" s="49">
        <v>240</v>
      </c>
      <c r="E24" s="22"/>
      <c r="F24" s="72">
        <v>60.36</v>
      </c>
      <c r="G24" s="60">
        <f t="shared" si="0"/>
        <v>179.64</v>
      </c>
    </row>
    <row r="25" spans="1:7" ht="15.75">
      <c r="A25" s="37" t="str">
        <f>Výsledky!B13</f>
        <v>P</v>
      </c>
      <c r="B25" s="33" t="str">
        <f>Výsledky!C13</f>
        <v>Mesároš</v>
      </c>
      <c r="C25" s="27" t="str">
        <f>Výsledky!D13</f>
        <v>Štefan</v>
      </c>
      <c r="D25" s="49">
        <v>240</v>
      </c>
      <c r="E25" s="22">
        <v>-20</v>
      </c>
      <c r="F25" s="72">
        <v>44.82</v>
      </c>
      <c r="G25" s="60">
        <f t="shared" si="0"/>
        <v>175.18</v>
      </c>
    </row>
    <row r="26" spans="1:7" ht="15.75">
      <c r="A26" s="37" t="str">
        <f>Výsledky!B18</f>
        <v>P</v>
      </c>
      <c r="B26" s="33" t="str">
        <f>Výsledky!C18</f>
        <v>Landkammer</v>
      </c>
      <c r="C26" s="27" t="str">
        <f>Výsledky!D18</f>
        <v>Václav</v>
      </c>
      <c r="D26" s="49">
        <v>240</v>
      </c>
      <c r="E26" s="22"/>
      <c r="F26" s="72">
        <v>65.83</v>
      </c>
      <c r="G26" s="60">
        <f t="shared" si="0"/>
        <v>174.17000000000002</v>
      </c>
    </row>
    <row r="27" spans="1:7" ht="15.75">
      <c r="A27" s="37" t="str">
        <f>Výsledky!B22</f>
        <v>P</v>
      </c>
      <c r="B27" s="33" t="str">
        <f>Výsledky!C22</f>
        <v>VejslíK </v>
      </c>
      <c r="C27" s="27" t="str">
        <f>Výsledky!D22</f>
        <v>Vladimír</v>
      </c>
      <c r="D27" s="49">
        <v>240</v>
      </c>
      <c r="E27" s="22">
        <v>-10</v>
      </c>
      <c r="F27" s="72">
        <v>71.13</v>
      </c>
      <c r="G27" s="60">
        <f t="shared" si="0"/>
        <v>158.87</v>
      </c>
    </row>
    <row r="28" spans="1:7" ht="15.75">
      <c r="A28" s="37" t="str">
        <f>Výsledky!B15</f>
        <v>P</v>
      </c>
      <c r="B28" s="33" t="str">
        <f>Výsledky!C15</f>
        <v>Fiala  </v>
      </c>
      <c r="C28" s="27" t="str">
        <f>Výsledky!D15</f>
        <v>Miroslav</v>
      </c>
      <c r="D28" s="49">
        <v>240</v>
      </c>
      <c r="E28" s="22">
        <v>-10</v>
      </c>
      <c r="F28" s="72">
        <v>81.17</v>
      </c>
      <c r="G28" s="60">
        <f t="shared" si="0"/>
        <v>148.82999999999998</v>
      </c>
    </row>
    <row r="29" spans="1:7" ht="15.75">
      <c r="A29" s="37" t="str">
        <f>Výsledky!B23</f>
        <v>P</v>
      </c>
      <c r="B29" s="33" t="str">
        <f>Výsledky!C23</f>
        <v>Jílek  </v>
      </c>
      <c r="C29" s="27" t="str">
        <f>Výsledky!D23</f>
        <v>Milan</v>
      </c>
      <c r="D29" s="49">
        <v>220</v>
      </c>
      <c r="E29" s="22"/>
      <c r="F29" s="72">
        <v>72.01</v>
      </c>
      <c r="G29" s="60">
        <f t="shared" si="0"/>
        <v>147.99</v>
      </c>
    </row>
    <row r="30" spans="1:7" ht="15.75">
      <c r="A30" s="37" t="str">
        <f>Výsledky!B33</f>
        <v>R</v>
      </c>
      <c r="B30" s="33" t="str">
        <f>Výsledky!C33</f>
        <v>Červenka</v>
      </c>
      <c r="C30" s="27" t="str">
        <f>Výsledky!D33</f>
        <v>Pavel</v>
      </c>
      <c r="D30" s="49">
        <v>180</v>
      </c>
      <c r="E30" s="22"/>
      <c r="F30" s="72">
        <v>66.81</v>
      </c>
      <c r="G30" s="60">
        <f t="shared" si="0"/>
        <v>113.19</v>
      </c>
    </row>
    <row r="31" spans="1:7" ht="15.75">
      <c r="A31" s="37" t="str">
        <f>Výsledky!B21</f>
        <v>P</v>
      </c>
      <c r="B31" s="33" t="str">
        <f>Výsledky!C21</f>
        <v>Brejžek </v>
      </c>
      <c r="C31" s="27" t="str">
        <f>Výsledky!D21</f>
        <v>Vojtěch</v>
      </c>
      <c r="D31" s="49">
        <v>190</v>
      </c>
      <c r="E31" s="22"/>
      <c r="F31" s="72">
        <v>88.95</v>
      </c>
      <c r="G31" s="60">
        <f t="shared" si="0"/>
        <v>101.05</v>
      </c>
    </row>
    <row r="32" spans="1:7" ht="15.75">
      <c r="A32" s="37" t="str">
        <f>Výsledky!B34</f>
        <v>P</v>
      </c>
      <c r="B32" s="33">
        <f>Výsledky!C34</f>
        <v>0</v>
      </c>
      <c r="C32" s="27">
        <f>Výsledky!D34</f>
        <v>0</v>
      </c>
      <c r="D32" s="49">
        <v>200</v>
      </c>
      <c r="E32" s="22">
        <v>-10</v>
      </c>
      <c r="F32" s="72">
        <v>97.19</v>
      </c>
      <c r="G32" s="60">
        <f t="shared" si="0"/>
        <v>92.81</v>
      </c>
    </row>
    <row r="33" spans="1:7" ht="15.75">
      <c r="A33" s="37" t="str">
        <f>Výsledky!B35</f>
        <v>P</v>
      </c>
      <c r="B33" s="33">
        <f>Výsledky!C35</f>
        <v>0</v>
      </c>
      <c r="C33" s="27">
        <f>Výsledky!D35</f>
        <v>0</v>
      </c>
      <c r="D33" s="49">
        <v>240</v>
      </c>
      <c r="E33" s="22"/>
      <c r="F33" s="72">
        <v>44.9</v>
      </c>
      <c r="G33" s="60">
        <f t="shared" si="0"/>
        <v>195.1</v>
      </c>
    </row>
    <row r="34" spans="1:7" ht="15.75">
      <c r="A34" s="37" t="str">
        <f>Výsledky!B40</f>
        <v>P</v>
      </c>
      <c r="B34" s="33">
        <f>Výsledky!C40</f>
        <v>0</v>
      </c>
      <c r="C34" s="27">
        <f>Výsledky!D40</f>
        <v>0</v>
      </c>
      <c r="D34" s="49">
        <v>240</v>
      </c>
      <c r="E34" s="22"/>
      <c r="F34" s="72">
        <v>49.38</v>
      </c>
      <c r="G34" s="60">
        <f t="shared" si="0"/>
        <v>190.62</v>
      </c>
    </row>
    <row r="35" spans="1:7" ht="15.75">
      <c r="A35" s="37" t="str">
        <f>Výsledky!B37</f>
        <v>P</v>
      </c>
      <c r="B35" s="33">
        <f>Výsledky!C37</f>
        <v>0</v>
      </c>
      <c r="C35" s="27">
        <f>Výsledky!D37</f>
        <v>0</v>
      </c>
      <c r="D35" s="49">
        <v>240</v>
      </c>
      <c r="E35" s="22">
        <v>-10</v>
      </c>
      <c r="F35" s="72">
        <v>44.85</v>
      </c>
      <c r="G35" s="60">
        <f t="shared" si="0"/>
        <v>185.15</v>
      </c>
    </row>
    <row r="36" spans="1:7" ht="15.75">
      <c r="A36" s="37" t="str">
        <f>Výsledky!B36</f>
        <v>P</v>
      </c>
      <c r="B36" s="33">
        <f>Výsledky!C36</f>
        <v>0</v>
      </c>
      <c r="C36" s="27">
        <f>Výsledky!D36</f>
        <v>0</v>
      </c>
      <c r="D36" s="49">
        <v>240</v>
      </c>
      <c r="E36" s="22">
        <v>-10</v>
      </c>
      <c r="F36" s="72">
        <v>48.89</v>
      </c>
      <c r="G36" s="60">
        <f t="shared" si="0"/>
        <v>181.11</v>
      </c>
    </row>
    <row r="37" spans="1:7" ht="15.75">
      <c r="A37" s="37" t="str">
        <f>Výsledky!B39</f>
        <v>P</v>
      </c>
      <c r="B37" s="33">
        <f>Výsledky!C39</f>
        <v>0</v>
      </c>
      <c r="C37" s="27">
        <f>Výsledky!D39</f>
        <v>0</v>
      </c>
      <c r="D37" s="49">
        <v>240</v>
      </c>
      <c r="E37" s="22"/>
      <c r="F37" s="72">
        <v>59.34</v>
      </c>
      <c r="G37" s="60">
        <f t="shared" si="0"/>
        <v>180.66</v>
      </c>
    </row>
    <row r="38" spans="1:7" ht="15.75">
      <c r="A38" s="37" t="str">
        <f>Výsledky!B38</f>
        <v>P</v>
      </c>
      <c r="B38" s="33">
        <f>Výsledky!C38</f>
        <v>0</v>
      </c>
      <c r="C38" s="27">
        <f>Výsledky!D38</f>
        <v>0</v>
      </c>
      <c r="D38" s="49">
        <v>240</v>
      </c>
      <c r="E38" s="22">
        <v>-10</v>
      </c>
      <c r="F38" s="72">
        <v>56.66</v>
      </c>
      <c r="G38" s="60">
        <f t="shared" si="0"/>
        <v>173.34</v>
      </c>
    </row>
    <row r="39" spans="1:7" ht="15.75">
      <c r="A39" s="37" t="str">
        <f>Výsledky!B41</f>
        <v>P</v>
      </c>
      <c r="B39" s="33">
        <f>Výsledky!C41</f>
        <v>0</v>
      </c>
      <c r="C39" s="27">
        <f>Výsledky!D41</f>
        <v>0</v>
      </c>
      <c r="D39" s="49">
        <v>240</v>
      </c>
      <c r="E39" s="22"/>
      <c r="F39" s="72">
        <v>92.36</v>
      </c>
      <c r="G39" s="60">
        <f t="shared" si="0"/>
        <v>147.64</v>
      </c>
    </row>
  </sheetData>
  <sheetProtection/>
  <mergeCells count="1">
    <mergeCell ref="B1:F1"/>
  </mergeCells>
  <conditionalFormatting sqref="A4:A39">
    <cfRule type="cellIs" priority="1" dxfId="0" operator="equal" stopIfTrue="1">
      <formula>"R"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Microsoft</cp:lastModifiedBy>
  <cp:lastPrinted>2016-11-19T12:32:53Z</cp:lastPrinted>
  <dcterms:created xsi:type="dcterms:W3CDTF">2003-04-01T12:06:07Z</dcterms:created>
  <dcterms:modified xsi:type="dcterms:W3CDTF">2016-11-19T12:33:18Z</dcterms:modified>
  <cp:category/>
  <cp:version/>
  <cp:contentType/>
  <cp:contentStatus/>
</cp:coreProperties>
</file>