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4"/>
  </bookViews>
  <sheets>
    <sheet name="Výsledky" sheetId="1" r:id="rId1"/>
    <sheet name="1" sheetId="2" r:id="rId2"/>
    <sheet name="2" sheetId="3" r:id="rId3"/>
    <sheet name="3" sheetId="4" r:id="rId4"/>
    <sheet name="Výsledky celkové" sheetId="5" r:id="rId5"/>
  </sheets>
  <definedNames/>
  <calcPr fullCalcOnLoad="1"/>
</workbook>
</file>

<file path=xl/sharedStrings.xml><?xml version="1.0" encoding="utf-8"?>
<sst xmlns="http://schemas.openxmlformats.org/spreadsheetml/2006/main" count="360" uniqueCount="96">
  <si>
    <t>Pořadí</t>
  </si>
  <si>
    <t>číslo</t>
  </si>
  <si>
    <t>Příjmení</t>
  </si>
  <si>
    <t>Jméno</t>
  </si>
  <si>
    <t>Celkový</t>
  </si>
  <si>
    <t>výsledek</t>
  </si>
  <si>
    <t>Klub (organizace)</t>
  </si>
  <si>
    <t>Disc.</t>
  </si>
  <si>
    <t>Výsledková listina</t>
  </si>
  <si>
    <t>Start.</t>
  </si>
  <si>
    <t>Čas vyvěšení:</t>
  </si>
  <si>
    <t xml:space="preserve"> </t>
  </si>
  <si>
    <t>Čas</t>
  </si>
  <si>
    <t>Součet</t>
  </si>
  <si>
    <t xml:space="preserve">Disciplina 1       </t>
  </si>
  <si>
    <t xml:space="preserve">Disciplina 3       </t>
  </si>
  <si>
    <t xml:space="preserve">Disciplina 2       </t>
  </si>
  <si>
    <t>Hlavní rozhodčí:</t>
  </si>
  <si>
    <t>Zbraň</t>
  </si>
  <si>
    <t>P</t>
  </si>
  <si>
    <t>K</t>
  </si>
  <si>
    <t>R =</t>
  </si>
  <si>
    <t>Ředitel závodu:</t>
  </si>
  <si>
    <t>Střelecké vinobraní</t>
  </si>
  <si>
    <t>Datum: 22.10.2016                      KVZ policie Počátky</t>
  </si>
  <si>
    <t>střelecké soutěže k. č. 819</t>
  </si>
  <si>
    <t xml:space="preserve">Píša </t>
  </si>
  <si>
    <t>Ladislav</t>
  </si>
  <si>
    <t>KVZ Třebíč</t>
  </si>
  <si>
    <t xml:space="preserve">Fuksa  </t>
  </si>
  <si>
    <t>Viktor</t>
  </si>
  <si>
    <t>Kvz Policie Počátky</t>
  </si>
  <si>
    <t xml:space="preserve">Jílek  </t>
  </si>
  <si>
    <t>Milan</t>
  </si>
  <si>
    <t>KVZ Friko J.Hradec</t>
  </si>
  <si>
    <t>Červenka</t>
  </si>
  <si>
    <t>Pavel</t>
  </si>
  <si>
    <t>KVZ Perlhřimov</t>
  </si>
  <si>
    <t xml:space="preserve">Kostříž </t>
  </si>
  <si>
    <t>Jaroslav</t>
  </si>
  <si>
    <t xml:space="preserve">Jelínek </t>
  </si>
  <si>
    <t>Antonín</t>
  </si>
  <si>
    <t>KVZ Pelhřimov</t>
  </si>
  <si>
    <t xml:space="preserve">Jíša   </t>
  </si>
  <si>
    <t>Miroslav</t>
  </si>
  <si>
    <t>Benešov</t>
  </si>
  <si>
    <t xml:space="preserve">Získal </t>
  </si>
  <si>
    <t>Karel</t>
  </si>
  <si>
    <t>Štefan</t>
  </si>
  <si>
    <t>KVZ Fruko J.Hradec</t>
  </si>
  <si>
    <t xml:space="preserve">Toman </t>
  </si>
  <si>
    <t>František</t>
  </si>
  <si>
    <t xml:space="preserve">Švihálek </t>
  </si>
  <si>
    <t>Jiří</t>
  </si>
  <si>
    <t>Vladimír</t>
  </si>
  <si>
    <t>Landkammer</t>
  </si>
  <si>
    <t>Václav</t>
  </si>
  <si>
    <t>Bouda</t>
  </si>
  <si>
    <t>Lukáš</t>
  </si>
  <si>
    <t>KVZ  Telč</t>
  </si>
  <si>
    <t>Žahourek</t>
  </si>
  <si>
    <t>Martin</t>
  </si>
  <si>
    <t>SSK  Telč</t>
  </si>
  <si>
    <t xml:space="preserve">Matějka </t>
  </si>
  <si>
    <t>Jindžichův Hradec</t>
  </si>
  <si>
    <t xml:space="preserve">Janovký </t>
  </si>
  <si>
    <t>KVZ Policie Počátky</t>
  </si>
  <si>
    <t>Vozdecký</t>
  </si>
  <si>
    <t>Brno</t>
  </si>
  <si>
    <t xml:space="preserve">Janovský </t>
  </si>
  <si>
    <t>Mojmír</t>
  </si>
  <si>
    <t xml:space="preserve">Fiala  </t>
  </si>
  <si>
    <t>Mironiuk</t>
  </si>
  <si>
    <t>Zdeněk</t>
  </si>
  <si>
    <t>Nikodým</t>
  </si>
  <si>
    <t>David</t>
  </si>
  <si>
    <t>Krejča</t>
  </si>
  <si>
    <t xml:space="preserve">Brejžek </t>
  </si>
  <si>
    <t>Vojtěch</t>
  </si>
  <si>
    <t xml:space="preserve">Adensam </t>
  </si>
  <si>
    <t>SK Žirovnice</t>
  </si>
  <si>
    <t xml:space="preserve">Koch  st. </t>
  </si>
  <si>
    <t>Koch   ml.</t>
  </si>
  <si>
    <t>Mareš</t>
  </si>
  <si>
    <t>Rostislav</t>
  </si>
  <si>
    <t>Dolní Cerekev</t>
  </si>
  <si>
    <t>Andrle</t>
  </si>
  <si>
    <t>Filip</t>
  </si>
  <si>
    <t>VÚ  Praha</t>
  </si>
  <si>
    <t>R</t>
  </si>
  <si>
    <t xml:space="preserve"> Tr.Body</t>
  </si>
  <si>
    <t>Mesároš</t>
  </si>
  <si>
    <t>REVOLVER</t>
  </si>
  <si>
    <t>PISTOLE</t>
  </si>
  <si>
    <t>Jindřichův Hradec</t>
  </si>
  <si>
    <t xml:space="preserve">Vejslík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</si>
</sst>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22"/>
      <name val="Impact"/>
      <family val="2"/>
    </font>
    <font>
      <b/>
      <sz val="22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shrinkToFit="1"/>
      <protection/>
    </xf>
    <xf numFmtId="0" fontId="1" fillId="0" borderId="14" xfId="0" applyFont="1" applyBorder="1" applyAlignment="1" applyProtection="1">
      <alignment horizontal="center" shrinkToFit="1"/>
      <protection/>
    </xf>
    <xf numFmtId="0" fontId="1" fillId="0" borderId="15" xfId="0" applyFont="1" applyBorder="1" applyAlignment="1" applyProtection="1">
      <alignment horizontal="center" shrinkToFit="1"/>
      <protection/>
    </xf>
    <xf numFmtId="0" fontId="1" fillId="0" borderId="16" xfId="0" applyFont="1" applyBorder="1" applyAlignment="1" applyProtection="1">
      <alignment horizontal="center" shrinkToFit="1"/>
      <protection/>
    </xf>
    <xf numFmtId="0" fontId="1" fillId="0" borderId="17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3" fillId="0" borderId="26" xfId="0" applyNumberFormat="1" applyFont="1" applyBorder="1" applyAlignment="1" applyProtection="1">
      <alignment/>
      <protection/>
    </xf>
    <xf numFmtId="49" fontId="3" fillId="0" borderId="27" xfId="0" applyNumberFormat="1" applyFont="1" applyBorder="1" applyAlignment="1" applyProtection="1">
      <alignment/>
      <protection/>
    </xf>
    <xf numFmtId="49" fontId="3" fillId="0" borderId="28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/>
    </xf>
    <xf numFmtId="1" fontId="7" fillId="0" borderId="34" xfId="0" applyNumberFormat="1" applyFont="1" applyBorder="1" applyAlignment="1" applyProtection="1">
      <alignment horizontal="center"/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49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29" xfId="0" applyFont="1" applyBorder="1" applyAlignment="1">
      <alignment/>
    </xf>
    <xf numFmtId="0" fontId="0" fillId="0" borderId="10" xfId="0" applyBorder="1" applyAlignment="1">
      <alignment/>
    </xf>
    <xf numFmtId="1" fontId="0" fillId="0" borderId="27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4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" fillId="0" borderId="46" xfId="0" applyFont="1" applyBorder="1" applyAlignment="1" applyProtection="1">
      <alignment horizontal="center" shrinkToFit="1"/>
      <protection/>
    </xf>
    <xf numFmtId="1" fontId="0" fillId="0" borderId="29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0" xfId="0" applyFont="1" applyBorder="1" applyAlignment="1">
      <alignment vertical="center"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2" fontId="30" fillId="0" borderId="18" xfId="0" applyNumberFormat="1" applyFont="1" applyBorder="1" applyAlignment="1" applyProtection="1">
      <alignment horizontal="center" vertical="center"/>
      <protection/>
    </xf>
    <xf numFmtId="2" fontId="30" fillId="0" borderId="34" xfId="0" applyNumberFormat="1" applyFont="1" applyBorder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1" fontId="0" fillId="0" borderId="50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49" fontId="0" fillId="0" borderId="52" xfId="0" applyNumberFormat="1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2" fontId="1" fillId="0" borderId="51" xfId="0" applyNumberFormat="1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shrinkToFit="1"/>
      <protection/>
    </xf>
    <xf numFmtId="0" fontId="1" fillId="33" borderId="54" xfId="0" applyFont="1" applyFill="1" applyBorder="1" applyAlignment="1" applyProtection="1">
      <alignment horizontal="center" shrinkToFit="1"/>
      <protection/>
    </xf>
    <xf numFmtId="0" fontId="1" fillId="33" borderId="55" xfId="0" applyFont="1" applyFill="1" applyBorder="1" applyAlignment="1" applyProtection="1">
      <alignment horizontal="center" shrinkToFit="1"/>
      <protection/>
    </xf>
    <xf numFmtId="49" fontId="1" fillId="33" borderId="53" xfId="0" applyNumberFormat="1" applyFont="1" applyFill="1" applyBorder="1" applyAlignment="1" applyProtection="1">
      <alignment horizontal="center" vertical="center"/>
      <protection locked="0"/>
    </xf>
    <xf numFmtId="49" fontId="1" fillId="33" borderId="54" xfId="0" applyNumberFormat="1" applyFont="1" applyFill="1" applyBorder="1" applyAlignment="1" applyProtection="1">
      <alignment horizontal="center" vertical="center"/>
      <protection locked="0"/>
    </xf>
    <xf numFmtId="49" fontId="1" fillId="33" borderId="55" xfId="0" applyNumberFormat="1" applyFont="1" applyFill="1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center" shrinkToFit="1"/>
      <protection/>
    </xf>
    <xf numFmtId="0" fontId="31" fillId="0" borderId="15" xfId="0" applyFont="1" applyBorder="1" applyAlignment="1" applyProtection="1">
      <alignment horizontal="center" shrinkToFit="1"/>
      <protection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1" fontId="31" fillId="0" borderId="0" xfId="0" applyNumberFormat="1" applyFont="1" applyBorder="1" applyAlignment="1" applyProtection="1">
      <alignment horizontal="center"/>
      <protection/>
    </xf>
    <xf numFmtId="1" fontId="30" fillId="0" borderId="51" xfId="0" applyNumberFormat="1" applyFont="1" applyBorder="1" applyAlignment="1" applyProtection="1">
      <alignment horizontal="center" vertical="center"/>
      <protection/>
    </xf>
    <xf numFmtId="1" fontId="30" fillId="0" borderId="10" xfId="0" applyNumberFormat="1" applyFont="1" applyBorder="1" applyAlignment="1" applyProtection="1">
      <alignment horizontal="center" vertical="center"/>
      <protection/>
    </xf>
    <xf numFmtId="1" fontId="30" fillId="0" borderId="12" xfId="0" applyNumberFormat="1" applyFont="1" applyBorder="1" applyAlignment="1" applyProtection="1">
      <alignment horizontal="center" vertical="center"/>
      <protection/>
    </xf>
    <xf numFmtId="2" fontId="30" fillId="0" borderId="56" xfId="0" applyNumberFormat="1" applyFont="1" applyBorder="1" applyAlignment="1" applyProtection="1">
      <alignment horizontal="center" vertical="center"/>
      <protection/>
    </xf>
    <xf numFmtId="2" fontId="30" fillId="0" borderId="19" xfId="0" applyNumberFormat="1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4">
      <pane ySplit="705" topLeftCell="A1" activePane="bottomLeft" state="split"/>
      <selection pane="topLeft" activeCell="I4" sqref="I1:I16384"/>
      <selection pane="bottomLeft" activeCell="C18" sqref="C18"/>
    </sheetView>
  </sheetViews>
  <sheetFormatPr defaultColWidth="9.00390625" defaultRowHeight="12.75"/>
  <cols>
    <col min="1" max="2" width="5.625" style="0" customWidth="1"/>
    <col min="3" max="3" width="16.625" style="0" customWidth="1"/>
    <col min="4" max="4" width="13.00390625" style="0" customWidth="1"/>
    <col min="5" max="5" width="19.375" style="0" customWidth="1"/>
    <col min="6" max="8" width="6.375" style="0" customWidth="1"/>
    <col min="9" max="9" width="9.375" style="0" customWidth="1"/>
    <col min="10" max="10" width="11.75390625" style="0" customWidth="1"/>
  </cols>
  <sheetData>
    <row r="1" spans="1:16" ht="20.25" customHeight="1">
      <c r="A1" s="130" t="s">
        <v>8</v>
      </c>
      <c r="B1" s="131"/>
      <c r="C1" s="132"/>
      <c r="D1" s="133"/>
      <c r="E1" s="138" t="s">
        <v>23</v>
      </c>
      <c r="F1" s="139"/>
      <c r="G1" s="139"/>
      <c r="H1" s="139"/>
      <c r="I1" s="134" t="s">
        <v>24</v>
      </c>
      <c r="J1" s="135"/>
      <c r="K1" s="6"/>
      <c r="L1" s="6"/>
      <c r="M1" s="122"/>
      <c r="N1" s="122"/>
      <c r="O1" s="122"/>
      <c r="P1" s="6"/>
    </row>
    <row r="2" spans="1:16" ht="13.5" customHeight="1">
      <c r="A2" s="123" t="s">
        <v>25</v>
      </c>
      <c r="B2" s="124"/>
      <c r="C2" s="125"/>
      <c r="D2" s="126"/>
      <c r="E2" s="140"/>
      <c r="F2" s="141"/>
      <c r="G2" s="141"/>
      <c r="H2" s="141"/>
      <c r="I2" s="136"/>
      <c r="J2" s="137"/>
      <c r="K2" s="6"/>
      <c r="L2" s="6"/>
      <c r="M2" s="122"/>
      <c r="N2" s="122"/>
      <c r="O2" s="122"/>
      <c r="P2" s="6"/>
    </row>
    <row r="3" spans="1:16" ht="14.25" customHeight="1" thickBot="1">
      <c r="A3" s="127"/>
      <c r="B3" s="128"/>
      <c r="C3" s="128"/>
      <c r="D3" s="129"/>
      <c r="E3" s="142"/>
      <c r="F3" s="143"/>
      <c r="G3" s="143"/>
      <c r="H3" s="143"/>
      <c r="I3" s="136"/>
      <c r="J3" s="137"/>
      <c r="K3" s="6"/>
      <c r="L3" s="6"/>
      <c r="M3" s="122"/>
      <c r="N3" s="122"/>
      <c r="O3" s="122"/>
      <c r="P3" s="6"/>
    </row>
    <row r="4" spans="1:16" ht="12" customHeight="1">
      <c r="A4" s="11" t="s">
        <v>9</v>
      </c>
      <c r="B4" s="11" t="s">
        <v>18</v>
      </c>
      <c r="C4" s="11" t="s">
        <v>2</v>
      </c>
      <c r="D4" s="11" t="s">
        <v>3</v>
      </c>
      <c r="E4" s="53" t="s">
        <v>6</v>
      </c>
      <c r="F4" s="12" t="s">
        <v>7</v>
      </c>
      <c r="G4" s="12" t="s">
        <v>7</v>
      </c>
      <c r="H4" s="12" t="s">
        <v>7</v>
      </c>
      <c r="I4" s="11" t="s">
        <v>4</v>
      </c>
      <c r="J4" s="11" t="s">
        <v>0</v>
      </c>
      <c r="K4" s="6"/>
      <c r="L4" s="6"/>
      <c r="M4" s="6"/>
      <c r="N4" s="6"/>
      <c r="O4" s="6"/>
      <c r="P4" s="6"/>
    </row>
    <row r="5" spans="1:16" ht="13.5" customHeight="1" thickBot="1">
      <c r="A5" s="15" t="s">
        <v>1</v>
      </c>
      <c r="B5" s="15"/>
      <c r="C5" s="13"/>
      <c r="D5" s="13"/>
      <c r="E5" s="13"/>
      <c r="F5" s="14">
        <v>1</v>
      </c>
      <c r="G5" s="14">
        <v>2</v>
      </c>
      <c r="H5" s="14">
        <v>3</v>
      </c>
      <c r="I5" s="15" t="s">
        <v>5</v>
      </c>
      <c r="J5" s="15"/>
      <c r="K5" s="6"/>
      <c r="L5" s="6"/>
      <c r="M5" s="6"/>
      <c r="N5" s="6"/>
      <c r="O5" s="6"/>
      <c r="P5" s="6"/>
    </row>
    <row r="6" spans="1:16" s="1" customFormat="1" ht="12.75">
      <c r="A6" s="3">
        <v>1</v>
      </c>
      <c r="B6" s="45" t="s">
        <v>19</v>
      </c>
      <c r="C6" s="89" t="s">
        <v>26</v>
      </c>
      <c r="D6" s="90" t="s">
        <v>27</v>
      </c>
      <c r="E6" s="91" t="s">
        <v>28</v>
      </c>
      <c r="F6" s="73">
        <f>1!G4</f>
        <v>208.23</v>
      </c>
      <c r="G6" s="71">
        <f>2!H4</f>
        <v>193.5</v>
      </c>
      <c r="H6" s="71">
        <f>3!H4</f>
        <v>192.98</v>
      </c>
      <c r="I6" s="72">
        <f aca="true" t="shared" si="0" ref="I6:I37">SUM(F6:H6)</f>
        <v>594.71</v>
      </c>
      <c r="J6" s="61">
        <f aca="true" t="shared" si="1" ref="J6:J37">RANK(I6,$I$6:$I$55)</f>
        <v>9</v>
      </c>
      <c r="K6" s="26"/>
      <c r="L6" s="26"/>
      <c r="M6" s="26"/>
      <c r="N6" s="26"/>
      <c r="O6" s="26"/>
      <c r="P6" s="26"/>
    </row>
    <row r="7" spans="1:16" s="1" customFormat="1" ht="15">
      <c r="A7" s="2">
        <v>2</v>
      </c>
      <c r="B7" s="45" t="s">
        <v>19</v>
      </c>
      <c r="C7" s="92" t="s">
        <v>29</v>
      </c>
      <c r="D7" s="93" t="s">
        <v>30</v>
      </c>
      <c r="E7" s="92" t="s">
        <v>31</v>
      </c>
      <c r="F7" s="73">
        <f>1!G5</f>
        <v>197.76</v>
      </c>
      <c r="G7" s="73">
        <f>2!H5</f>
        <v>205.82</v>
      </c>
      <c r="H7" s="73">
        <f>3!H5</f>
        <v>182.85</v>
      </c>
      <c r="I7" s="74">
        <f t="shared" si="0"/>
        <v>586.43</v>
      </c>
      <c r="J7" s="62">
        <f t="shared" si="1"/>
        <v>11</v>
      </c>
      <c r="K7" s="26"/>
      <c r="L7" s="26"/>
      <c r="M7" s="26"/>
      <c r="N7" s="26"/>
      <c r="O7" s="26"/>
      <c r="P7" s="26"/>
    </row>
    <row r="8" spans="1:16" s="1" customFormat="1" ht="12.75">
      <c r="A8" s="2">
        <v>3</v>
      </c>
      <c r="B8" s="45" t="s">
        <v>19</v>
      </c>
      <c r="C8" s="89" t="s">
        <v>32</v>
      </c>
      <c r="D8" s="90" t="s">
        <v>33</v>
      </c>
      <c r="E8" s="91" t="s">
        <v>34</v>
      </c>
      <c r="F8" s="73">
        <f>1!G6</f>
        <v>180.79</v>
      </c>
      <c r="G8" s="73">
        <f>2!H6</f>
        <v>157.05</v>
      </c>
      <c r="H8" s="73">
        <f>3!H6</f>
        <v>163.22</v>
      </c>
      <c r="I8" s="74">
        <f t="shared" si="0"/>
        <v>501.06000000000006</v>
      </c>
      <c r="J8" s="62">
        <f t="shared" si="1"/>
        <v>29</v>
      </c>
      <c r="K8" s="26"/>
      <c r="L8" s="26"/>
      <c r="M8" s="26"/>
      <c r="N8" s="26"/>
      <c r="O8" s="26"/>
      <c r="P8" s="26"/>
    </row>
    <row r="9" spans="1:16" s="1" customFormat="1" ht="12.75">
      <c r="A9" s="2">
        <v>4</v>
      </c>
      <c r="B9" s="45" t="s">
        <v>19</v>
      </c>
      <c r="C9" s="89" t="s">
        <v>35</v>
      </c>
      <c r="D9" s="90" t="s">
        <v>36</v>
      </c>
      <c r="E9" s="91" t="s">
        <v>37</v>
      </c>
      <c r="F9" s="73">
        <f>1!G7</f>
        <v>207.18</v>
      </c>
      <c r="G9" s="73">
        <f>2!H7</f>
        <v>178.96</v>
      </c>
      <c r="H9" s="73">
        <f>3!H7</f>
        <v>195.21</v>
      </c>
      <c r="I9" s="74">
        <f t="shared" si="0"/>
        <v>581.35</v>
      </c>
      <c r="J9" s="62">
        <f t="shared" si="1"/>
        <v>13</v>
      </c>
      <c r="K9" s="26"/>
      <c r="L9" s="26"/>
      <c r="M9" s="26"/>
      <c r="N9" s="26"/>
      <c r="O9" s="26"/>
      <c r="P9" s="26"/>
    </row>
    <row r="10" spans="1:16" s="1" customFormat="1" ht="12.75">
      <c r="A10" s="2">
        <v>5</v>
      </c>
      <c r="B10" s="45" t="s">
        <v>19</v>
      </c>
      <c r="C10" s="89" t="s">
        <v>38</v>
      </c>
      <c r="D10" s="90" t="s">
        <v>39</v>
      </c>
      <c r="E10" s="91" t="s">
        <v>31</v>
      </c>
      <c r="F10" s="73">
        <f>1!G8</f>
        <v>179.97</v>
      </c>
      <c r="G10" s="73">
        <f>2!H8</f>
        <v>191.17000000000002</v>
      </c>
      <c r="H10" s="73">
        <f>3!H8</f>
        <v>189.32</v>
      </c>
      <c r="I10" s="74">
        <f t="shared" si="0"/>
        <v>560.46</v>
      </c>
      <c r="J10" s="62">
        <f t="shared" si="1"/>
        <v>20</v>
      </c>
      <c r="K10" s="26"/>
      <c r="L10" s="26"/>
      <c r="M10" s="26"/>
      <c r="N10" s="26"/>
      <c r="O10" s="26"/>
      <c r="P10" s="26"/>
    </row>
    <row r="11" spans="1:16" s="1" customFormat="1" ht="12.75">
      <c r="A11" s="2">
        <v>6</v>
      </c>
      <c r="B11" s="45" t="s">
        <v>19</v>
      </c>
      <c r="C11" s="89" t="s">
        <v>40</v>
      </c>
      <c r="D11" s="90" t="s">
        <v>41</v>
      </c>
      <c r="E11" s="91" t="s">
        <v>42</v>
      </c>
      <c r="F11" s="73">
        <f>1!G9</f>
        <v>206.32</v>
      </c>
      <c r="G11" s="73">
        <f>2!H9</f>
        <v>213.85</v>
      </c>
      <c r="H11" s="73">
        <f>3!H9</f>
        <v>197.55</v>
      </c>
      <c r="I11" s="74">
        <f t="shared" si="0"/>
        <v>617.72</v>
      </c>
      <c r="J11" s="62">
        <f t="shared" si="1"/>
        <v>4</v>
      </c>
      <c r="K11" s="26"/>
      <c r="L11" s="26"/>
      <c r="M11" s="26"/>
      <c r="N11" s="26"/>
      <c r="O11" s="26"/>
      <c r="P11" s="26"/>
    </row>
    <row r="12" spans="1:16" s="1" customFormat="1" ht="12.75">
      <c r="A12" s="2">
        <v>7</v>
      </c>
      <c r="B12" s="45" t="s">
        <v>19</v>
      </c>
      <c r="C12" s="89" t="s">
        <v>43</v>
      </c>
      <c r="D12" s="90" t="s">
        <v>44</v>
      </c>
      <c r="E12" s="91" t="s">
        <v>45</v>
      </c>
      <c r="F12" s="73">
        <f>1!G10</f>
        <v>189.34</v>
      </c>
      <c r="G12" s="73">
        <f>2!H10</f>
        <v>182.5</v>
      </c>
      <c r="H12" s="73">
        <f>3!H10</f>
        <v>200.39</v>
      </c>
      <c r="I12" s="74">
        <f t="shared" si="0"/>
        <v>572.23</v>
      </c>
      <c r="J12" s="62">
        <f t="shared" si="1"/>
        <v>16</v>
      </c>
      <c r="K12" s="26"/>
      <c r="L12" s="26"/>
      <c r="M12" s="26"/>
      <c r="N12" s="26"/>
      <c r="O12" s="26"/>
      <c r="P12" s="26"/>
    </row>
    <row r="13" spans="1:16" s="1" customFormat="1" ht="12.75">
      <c r="A13" s="2">
        <v>8</v>
      </c>
      <c r="B13" s="45" t="s">
        <v>19</v>
      </c>
      <c r="C13" s="89" t="s">
        <v>46</v>
      </c>
      <c r="D13" s="94" t="s">
        <v>47</v>
      </c>
      <c r="E13" s="91" t="s">
        <v>42</v>
      </c>
      <c r="F13" s="73">
        <f>1!G11</f>
        <v>175.18</v>
      </c>
      <c r="G13" s="73">
        <f>2!H11</f>
        <v>209.32</v>
      </c>
      <c r="H13" s="73">
        <f>3!H11</f>
        <v>187.97</v>
      </c>
      <c r="I13" s="74">
        <f t="shared" si="0"/>
        <v>572.47</v>
      </c>
      <c r="J13" s="62">
        <f t="shared" si="1"/>
        <v>15</v>
      </c>
      <c r="K13" s="26"/>
      <c r="L13" s="26"/>
      <c r="M13" s="26"/>
      <c r="N13" s="26"/>
      <c r="O13" s="26"/>
      <c r="P13" s="26"/>
    </row>
    <row r="14" spans="1:16" s="1" customFormat="1" ht="12.75">
      <c r="A14" s="2">
        <v>9</v>
      </c>
      <c r="B14" s="104" t="s">
        <v>19</v>
      </c>
      <c r="C14" s="105" t="s">
        <v>91</v>
      </c>
      <c r="D14" s="106" t="s">
        <v>48</v>
      </c>
      <c r="E14" s="119" t="s">
        <v>49</v>
      </c>
      <c r="F14" s="73">
        <f>1!G12</f>
        <v>198.17000000000002</v>
      </c>
      <c r="G14" s="73">
        <f>2!H12</f>
        <v>212.84</v>
      </c>
      <c r="H14" s="73">
        <f>3!H12</f>
        <v>203.29</v>
      </c>
      <c r="I14" s="74">
        <f t="shared" si="0"/>
        <v>614.3</v>
      </c>
      <c r="J14" s="62">
        <f t="shared" si="1"/>
        <v>7</v>
      </c>
      <c r="K14" s="26"/>
      <c r="L14" s="26"/>
      <c r="M14" s="26"/>
      <c r="N14" s="26"/>
      <c r="O14" s="26"/>
      <c r="P14" s="26"/>
    </row>
    <row r="15" spans="1:16" s="1" customFormat="1" ht="15">
      <c r="A15" s="2">
        <v>10</v>
      </c>
      <c r="B15" s="104" t="s">
        <v>19</v>
      </c>
      <c r="C15" s="107" t="s">
        <v>50</v>
      </c>
      <c r="D15" s="108" t="s">
        <v>51</v>
      </c>
      <c r="E15" s="119" t="s">
        <v>49</v>
      </c>
      <c r="F15" s="73">
        <f>1!G13</f>
        <v>148.82999999999998</v>
      </c>
      <c r="G15" s="73">
        <f>2!H13</f>
        <v>208.99</v>
      </c>
      <c r="H15" s="73">
        <f>3!H13</f>
        <v>187.64</v>
      </c>
      <c r="I15" s="74">
        <f t="shared" si="0"/>
        <v>545.46</v>
      </c>
      <c r="J15" s="62">
        <f t="shared" si="1"/>
        <v>23</v>
      </c>
      <c r="K15" s="26"/>
      <c r="L15" s="26"/>
      <c r="M15" s="26"/>
      <c r="N15" s="26"/>
      <c r="O15" s="26"/>
      <c r="P15" s="26"/>
    </row>
    <row r="16" spans="1:16" s="1" customFormat="1" ht="12.75">
      <c r="A16" s="2">
        <v>11</v>
      </c>
      <c r="B16" s="45" t="s">
        <v>19</v>
      </c>
      <c r="C16" s="89" t="s">
        <v>52</v>
      </c>
      <c r="D16" s="90" t="s">
        <v>53</v>
      </c>
      <c r="E16" s="91" t="s">
        <v>34</v>
      </c>
      <c r="F16" s="73">
        <f>1!G14</f>
        <v>207.32</v>
      </c>
      <c r="G16" s="73">
        <f>2!H14</f>
        <v>180.99</v>
      </c>
      <c r="H16" s="73">
        <f>3!H14</f>
        <v>192.05</v>
      </c>
      <c r="I16" s="74">
        <f t="shared" si="0"/>
        <v>580.36</v>
      </c>
      <c r="J16" s="62">
        <f t="shared" si="1"/>
        <v>14</v>
      </c>
      <c r="K16" s="26"/>
      <c r="L16" s="26"/>
      <c r="M16" s="26"/>
      <c r="N16" s="26"/>
      <c r="O16" s="26"/>
      <c r="P16" s="26"/>
    </row>
    <row r="17" spans="1:16" s="1" customFormat="1" ht="12.75">
      <c r="A17" s="2">
        <v>12</v>
      </c>
      <c r="B17" s="45" t="s">
        <v>19</v>
      </c>
      <c r="C17" s="89" t="s">
        <v>95</v>
      </c>
      <c r="D17" s="94" t="s">
        <v>54</v>
      </c>
      <c r="E17" s="91" t="s">
        <v>34</v>
      </c>
      <c r="F17" s="73">
        <f>1!G15</f>
        <v>207.74</v>
      </c>
      <c r="G17" s="73">
        <f>2!H15</f>
        <v>200.19</v>
      </c>
      <c r="H17" s="73">
        <f>3!H15</f>
        <v>210.02</v>
      </c>
      <c r="I17" s="74">
        <f t="shared" si="0"/>
        <v>617.95</v>
      </c>
      <c r="J17" s="62">
        <f t="shared" si="1"/>
        <v>3</v>
      </c>
      <c r="K17" s="26"/>
      <c r="L17" s="26"/>
      <c r="M17" s="26"/>
      <c r="N17" s="26"/>
      <c r="O17" s="26"/>
      <c r="P17" s="26"/>
    </row>
    <row r="18" spans="1:16" s="1" customFormat="1" ht="15">
      <c r="A18" s="2">
        <v>13</v>
      </c>
      <c r="B18" s="45" t="s">
        <v>19</v>
      </c>
      <c r="C18" s="97" t="s">
        <v>55</v>
      </c>
      <c r="D18" s="98" t="s">
        <v>56</v>
      </c>
      <c r="E18" s="97" t="s">
        <v>49</v>
      </c>
      <c r="F18" s="73">
        <f>1!G16</f>
        <v>174.17000000000002</v>
      </c>
      <c r="G18" s="73">
        <f>2!H16</f>
        <v>166.43</v>
      </c>
      <c r="H18" s="73">
        <f>3!H16</f>
        <v>165.42000000000002</v>
      </c>
      <c r="I18" s="74">
        <f t="shared" si="0"/>
        <v>506.02000000000004</v>
      </c>
      <c r="J18" s="62">
        <f t="shared" si="1"/>
        <v>28</v>
      </c>
      <c r="K18" s="26"/>
      <c r="L18" s="26"/>
      <c r="M18" s="26"/>
      <c r="N18" s="26"/>
      <c r="O18" s="26"/>
      <c r="P18" s="26"/>
    </row>
    <row r="19" spans="1:16" s="1" customFormat="1" ht="15">
      <c r="A19" s="2">
        <v>14</v>
      </c>
      <c r="B19" s="45" t="s">
        <v>19</v>
      </c>
      <c r="C19" s="92" t="s">
        <v>57</v>
      </c>
      <c r="D19" s="99" t="s">
        <v>58</v>
      </c>
      <c r="E19" s="92" t="s">
        <v>59</v>
      </c>
      <c r="F19" s="73">
        <f>1!G17</f>
        <v>206.96</v>
      </c>
      <c r="G19" s="73">
        <f>2!H17</f>
        <v>210.06</v>
      </c>
      <c r="H19" s="73">
        <f>3!H17</f>
        <v>197.49</v>
      </c>
      <c r="I19" s="74">
        <f t="shared" si="0"/>
        <v>614.51</v>
      </c>
      <c r="J19" s="62">
        <f t="shared" si="1"/>
        <v>6</v>
      </c>
      <c r="K19" s="26"/>
      <c r="L19" s="26"/>
      <c r="M19" s="26"/>
      <c r="N19" s="26"/>
      <c r="O19" s="26"/>
      <c r="P19" s="26"/>
    </row>
    <row r="20" spans="1:16" s="1" customFormat="1" ht="12.75">
      <c r="A20" s="2">
        <v>15</v>
      </c>
      <c r="B20" s="45" t="s">
        <v>19</v>
      </c>
      <c r="C20" s="95" t="s">
        <v>60</v>
      </c>
      <c r="D20" s="96" t="s">
        <v>61</v>
      </c>
      <c r="E20" s="119" t="s">
        <v>62</v>
      </c>
      <c r="F20" s="73">
        <f>1!G18</f>
        <v>180.79</v>
      </c>
      <c r="G20" s="73">
        <f>2!H18</f>
        <v>138.59</v>
      </c>
      <c r="H20" s="73">
        <f>3!H18</f>
        <v>174.2</v>
      </c>
      <c r="I20" s="74">
        <f t="shared" si="0"/>
        <v>493.58</v>
      </c>
      <c r="J20" s="62">
        <f t="shared" si="1"/>
        <v>30</v>
      </c>
      <c r="K20" s="26"/>
      <c r="L20" s="26"/>
      <c r="M20" s="26"/>
      <c r="N20" s="26"/>
      <c r="O20" s="26"/>
      <c r="P20" s="26"/>
    </row>
    <row r="21" spans="1:16" s="1" customFormat="1" ht="15">
      <c r="A21" s="2">
        <v>16</v>
      </c>
      <c r="B21" s="45" t="s">
        <v>19</v>
      </c>
      <c r="C21" s="100" t="s">
        <v>63</v>
      </c>
      <c r="D21" s="101" t="s">
        <v>33</v>
      </c>
      <c r="E21" s="102" t="s">
        <v>64</v>
      </c>
      <c r="F21" s="73">
        <f>1!G19</f>
        <v>101.05</v>
      </c>
      <c r="G21" s="73">
        <f>2!H19</f>
        <v>54.2</v>
      </c>
      <c r="H21" s="73">
        <f>3!H19</f>
        <v>100.3</v>
      </c>
      <c r="I21" s="74">
        <f t="shared" si="0"/>
        <v>255.55</v>
      </c>
      <c r="J21" s="62">
        <f t="shared" si="1"/>
        <v>35</v>
      </c>
      <c r="K21" s="26"/>
      <c r="L21" s="26"/>
      <c r="M21" s="26"/>
      <c r="N21" s="26"/>
      <c r="O21" s="26"/>
      <c r="P21" s="26"/>
    </row>
    <row r="22" spans="1:16" s="1" customFormat="1" ht="12.75">
      <c r="A22" s="2">
        <v>17</v>
      </c>
      <c r="B22" s="45" t="s">
        <v>19</v>
      </c>
      <c r="C22" s="89" t="s">
        <v>65</v>
      </c>
      <c r="D22" s="90" t="s">
        <v>53</v>
      </c>
      <c r="E22" s="91" t="s">
        <v>66</v>
      </c>
      <c r="F22" s="73">
        <f>1!G20</f>
        <v>158.87</v>
      </c>
      <c r="G22" s="73">
        <f>2!H20</f>
        <v>156.44</v>
      </c>
      <c r="H22" s="73">
        <f>3!H20</f>
        <v>157.42000000000002</v>
      </c>
      <c r="I22" s="74">
        <f t="shared" si="0"/>
        <v>472.73</v>
      </c>
      <c r="J22" s="62">
        <f t="shared" si="1"/>
        <v>31</v>
      </c>
      <c r="K22" s="26"/>
      <c r="L22" s="26"/>
      <c r="M22" s="26"/>
      <c r="N22" s="26"/>
      <c r="O22" s="26"/>
      <c r="P22" s="26"/>
    </row>
    <row r="23" spans="1:16" s="1" customFormat="1" ht="12.75">
      <c r="A23" s="2">
        <v>18</v>
      </c>
      <c r="B23" s="45" t="s">
        <v>19</v>
      </c>
      <c r="C23" s="89" t="s">
        <v>67</v>
      </c>
      <c r="D23" s="94" t="s">
        <v>56</v>
      </c>
      <c r="E23" s="91" t="s">
        <v>68</v>
      </c>
      <c r="F23" s="73">
        <f>1!G21</f>
        <v>147.99</v>
      </c>
      <c r="G23" s="73">
        <f>2!H21</f>
        <v>98.6</v>
      </c>
      <c r="H23" s="73">
        <f>3!H21</f>
        <v>-49.7</v>
      </c>
      <c r="I23" s="74">
        <f t="shared" si="0"/>
        <v>196.89</v>
      </c>
      <c r="J23" s="62">
        <f t="shared" si="1"/>
        <v>36</v>
      </c>
      <c r="K23" s="26"/>
      <c r="L23" s="26"/>
      <c r="M23" s="26"/>
      <c r="N23" s="26"/>
      <c r="O23" s="26"/>
      <c r="P23" s="26"/>
    </row>
    <row r="24" spans="1:16" s="1" customFormat="1" ht="12.75">
      <c r="A24" s="2">
        <v>19</v>
      </c>
      <c r="B24" s="45" t="s">
        <v>19</v>
      </c>
      <c r="C24" s="89" t="s">
        <v>69</v>
      </c>
      <c r="D24" s="90" t="s">
        <v>70</v>
      </c>
      <c r="E24" s="91" t="s">
        <v>31</v>
      </c>
      <c r="F24" s="73">
        <f>1!G22</f>
        <v>180.7</v>
      </c>
      <c r="G24" s="73">
        <f>2!H22</f>
        <v>172.17000000000002</v>
      </c>
      <c r="H24" s="73">
        <f>3!H22</f>
        <v>187.98</v>
      </c>
      <c r="I24" s="74">
        <f t="shared" si="0"/>
        <v>540.85</v>
      </c>
      <c r="J24" s="62">
        <f t="shared" si="1"/>
        <v>24</v>
      </c>
      <c r="K24" s="26"/>
      <c r="L24" s="26"/>
      <c r="M24" s="26"/>
      <c r="N24" s="26"/>
      <c r="O24" s="26"/>
      <c r="P24" s="26"/>
    </row>
    <row r="25" spans="1:16" s="1" customFormat="1" ht="12.75">
      <c r="A25" s="2">
        <v>20</v>
      </c>
      <c r="B25" s="45" t="s">
        <v>19</v>
      </c>
      <c r="C25" s="89" t="s">
        <v>71</v>
      </c>
      <c r="D25" s="90" t="s">
        <v>44</v>
      </c>
      <c r="E25" s="91" t="s">
        <v>34</v>
      </c>
      <c r="F25" s="73">
        <f>1!G23</f>
        <v>196.67000000000002</v>
      </c>
      <c r="G25" s="73">
        <f>2!H23</f>
        <v>203.21</v>
      </c>
      <c r="H25" s="73">
        <f>3!H23</f>
        <v>194.62</v>
      </c>
      <c r="I25" s="74">
        <f t="shared" si="0"/>
        <v>594.5</v>
      </c>
      <c r="J25" s="62">
        <f t="shared" si="1"/>
        <v>10</v>
      </c>
      <c r="K25" s="26"/>
      <c r="L25" s="26"/>
      <c r="M25" s="26"/>
      <c r="N25" s="26"/>
      <c r="O25" s="26"/>
      <c r="P25" s="26"/>
    </row>
    <row r="26" spans="1:16" s="1" customFormat="1" ht="12.75">
      <c r="A26" s="2">
        <v>21</v>
      </c>
      <c r="B26" s="45" t="s">
        <v>19</v>
      </c>
      <c r="C26" s="89" t="s">
        <v>72</v>
      </c>
      <c r="D26" s="90" t="s">
        <v>73</v>
      </c>
      <c r="E26" s="91" t="s">
        <v>42</v>
      </c>
      <c r="F26" s="73">
        <f>1!G24</f>
        <v>198.31</v>
      </c>
      <c r="G26" s="73">
        <f>2!H24</f>
        <v>214.29</v>
      </c>
      <c r="H26" s="73">
        <f>3!H24</f>
        <v>204.57</v>
      </c>
      <c r="I26" s="74">
        <f t="shared" si="0"/>
        <v>617.1700000000001</v>
      </c>
      <c r="J26" s="62">
        <f t="shared" si="1"/>
        <v>5</v>
      </c>
      <c r="K26" s="26"/>
      <c r="L26" s="26"/>
      <c r="M26" s="26"/>
      <c r="N26" s="26"/>
      <c r="O26" s="26"/>
      <c r="P26" s="26"/>
    </row>
    <row r="27" spans="1:16" s="1" customFormat="1" ht="12.75">
      <c r="A27" s="2">
        <v>22</v>
      </c>
      <c r="B27" s="45" t="s">
        <v>19</v>
      </c>
      <c r="C27" s="89" t="s">
        <v>74</v>
      </c>
      <c r="D27" s="90" t="s">
        <v>75</v>
      </c>
      <c r="E27" s="91" t="s">
        <v>42</v>
      </c>
      <c r="F27" s="73">
        <f>1!G25</f>
        <v>209.88</v>
      </c>
      <c r="G27" s="73">
        <f>2!H25</f>
        <v>222.12</v>
      </c>
      <c r="H27" s="73">
        <f>3!H25</f>
        <v>203.24</v>
      </c>
      <c r="I27" s="74">
        <f t="shared" si="0"/>
        <v>635.24</v>
      </c>
      <c r="J27" s="62">
        <f t="shared" si="1"/>
        <v>1</v>
      </c>
      <c r="K27" s="26"/>
      <c r="L27" s="26"/>
      <c r="M27" s="26"/>
      <c r="N27" s="26"/>
      <c r="O27" s="26"/>
      <c r="P27" s="26"/>
    </row>
    <row r="28" spans="1:16" s="1" customFormat="1" ht="15">
      <c r="A28" s="2">
        <v>23</v>
      </c>
      <c r="B28" s="45" t="s">
        <v>19</v>
      </c>
      <c r="C28" s="97" t="s">
        <v>76</v>
      </c>
      <c r="D28" s="98" t="s">
        <v>54</v>
      </c>
      <c r="E28" s="97" t="s">
        <v>31</v>
      </c>
      <c r="F28" s="73">
        <f>1!G26</f>
        <v>179.64</v>
      </c>
      <c r="G28" s="73">
        <f>2!H26</f>
        <v>158.4</v>
      </c>
      <c r="H28" s="73">
        <f>3!H26</f>
        <v>187.26</v>
      </c>
      <c r="I28" s="74">
        <f t="shared" si="0"/>
        <v>525.3</v>
      </c>
      <c r="J28" s="62">
        <f t="shared" si="1"/>
        <v>27</v>
      </c>
      <c r="K28" s="26"/>
      <c r="L28" s="26"/>
      <c r="M28" s="26"/>
      <c r="N28" s="26"/>
      <c r="O28" s="26"/>
      <c r="P28" s="26"/>
    </row>
    <row r="29" spans="1:16" s="1" customFormat="1" ht="15">
      <c r="A29" s="2">
        <v>24</v>
      </c>
      <c r="B29" s="45" t="s">
        <v>19</v>
      </c>
      <c r="C29" s="97" t="s">
        <v>77</v>
      </c>
      <c r="D29" s="98" t="s">
        <v>78</v>
      </c>
      <c r="E29" s="97" t="s">
        <v>49</v>
      </c>
      <c r="F29" s="73">
        <f>1!G27</f>
        <v>201.75</v>
      </c>
      <c r="G29" s="73">
        <f>2!H27</f>
        <v>177.34</v>
      </c>
      <c r="H29" s="73">
        <f>3!H27</f>
        <v>175.78</v>
      </c>
      <c r="I29" s="74">
        <f t="shared" si="0"/>
        <v>554.87</v>
      </c>
      <c r="J29" s="62">
        <f t="shared" si="1"/>
        <v>21</v>
      </c>
      <c r="K29" s="26"/>
      <c r="L29" s="26"/>
      <c r="M29" s="26"/>
      <c r="N29" s="26"/>
      <c r="O29" s="26"/>
      <c r="P29" s="26"/>
    </row>
    <row r="30" spans="1:16" s="1" customFormat="1" ht="12.75">
      <c r="A30" s="2">
        <v>25</v>
      </c>
      <c r="B30" s="45" t="s">
        <v>19</v>
      </c>
      <c r="C30" s="89" t="s">
        <v>79</v>
      </c>
      <c r="D30" s="90" t="s">
        <v>61</v>
      </c>
      <c r="E30" s="91" t="s">
        <v>80</v>
      </c>
      <c r="F30" s="73">
        <f>1!G28</f>
        <v>206.82999999999998</v>
      </c>
      <c r="G30" s="73">
        <f>2!H28</f>
        <v>215.29</v>
      </c>
      <c r="H30" s="73">
        <f>3!H28</f>
        <v>198.95</v>
      </c>
      <c r="I30" s="74">
        <f t="shared" si="0"/>
        <v>621.0699999999999</v>
      </c>
      <c r="J30" s="62">
        <f t="shared" si="1"/>
        <v>2</v>
      </c>
      <c r="K30" s="26"/>
      <c r="L30" s="26"/>
      <c r="M30" s="26"/>
      <c r="N30" s="26"/>
      <c r="O30" s="26"/>
      <c r="P30" s="26"/>
    </row>
    <row r="31" spans="1:16" s="1" customFormat="1" ht="12.75">
      <c r="A31" s="2">
        <v>26</v>
      </c>
      <c r="B31" s="45" t="s">
        <v>19</v>
      </c>
      <c r="C31" s="89" t="s">
        <v>81</v>
      </c>
      <c r="D31" s="90" t="s">
        <v>44</v>
      </c>
      <c r="E31" s="91" t="s">
        <v>31</v>
      </c>
      <c r="F31" s="73">
        <f>1!G29</f>
        <v>202.55</v>
      </c>
      <c r="G31" s="73">
        <f>2!H29</f>
        <v>186.78</v>
      </c>
      <c r="H31" s="73">
        <f>3!H29</f>
        <v>174.12</v>
      </c>
      <c r="I31" s="74">
        <f t="shared" si="0"/>
        <v>563.45</v>
      </c>
      <c r="J31" s="62">
        <f t="shared" si="1"/>
        <v>18</v>
      </c>
      <c r="K31" s="26"/>
      <c r="L31" s="26"/>
      <c r="M31" s="26"/>
      <c r="N31" s="26"/>
      <c r="O31" s="26"/>
      <c r="P31" s="26"/>
    </row>
    <row r="32" spans="1:16" s="1" customFormat="1" ht="12.75">
      <c r="A32" s="2">
        <v>27</v>
      </c>
      <c r="B32" s="45" t="s">
        <v>19</v>
      </c>
      <c r="C32" s="89" t="s">
        <v>82</v>
      </c>
      <c r="D32" s="90" t="s">
        <v>44</v>
      </c>
      <c r="E32" s="91" t="s">
        <v>31</v>
      </c>
      <c r="F32" s="73">
        <f>1!G30</f>
        <v>197.31</v>
      </c>
      <c r="G32" s="73">
        <f>2!H30</f>
        <v>193.39</v>
      </c>
      <c r="H32" s="73">
        <f>3!H30</f>
        <v>206.4</v>
      </c>
      <c r="I32" s="74">
        <f t="shared" si="0"/>
        <v>597.1</v>
      </c>
      <c r="J32" s="62">
        <f t="shared" si="1"/>
        <v>8</v>
      </c>
      <c r="K32" s="26"/>
      <c r="L32" s="26"/>
      <c r="M32" s="26"/>
      <c r="N32" s="26"/>
      <c r="O32" s="26"/>
      <c r="P32" s="26"/>
    </row>
    <row r="33" spans="1:16" s="1" customFormat="1" ht="15">
      <c r="A33" s="2">
        <v>28</v>
      </c>
      <c r="B33" s="45" t="s">
        <v>19</v>
      </c>
      <c r="C33" s="97" t="s">
        <v>83</v>
      </c>
      <c r="D33" s="98" t="s">
        <v>84</v>
      </c>
      <c r="E33" s="97" t="s">
        <v>85</v>
      </c>
      <c r="F33" s="73">
        <f>1!G31</f>
        <v>113.19</v>
      </c>
      <c r="G33" s="73">
        <f>2!H31</f>
        <v>167.29</v>
      </c>
      <c r="H33" s="73">
        <f>3!H31</f>
        <v>160.72</v>
      </c>
      <c r="I33" s="74">
        <f t="shared" si="0"/>
        <v>441.20000000000005</v>
      </c>
      <c r="J33" s="62">
        <f t="shared" si="1"/>
        <v>32</v>
      </c>
      <c r="K33" s="26"/>
      <c r="L33" s="26"/>
      <c r="M33" s="26"/>
      <c r="N33" s="26"/>
      <c r="O33" s="26"/>
      <c r="P33" s="26"/>
    </row>
    <row r="34" spans="1:16" s="1" customFormat="1" ht="12.75">
      <c r="A34" s="2">
        <v>29</v>
      </c>
      <c r="B34" s="45" t="s">
        <v>19</v>
      </c>
      <c r="C34" s="121" t="s">
        <v>86</v>
      </c>
      <c r="D34" s="103" t="s">
        <v>87</v>
      </c>
      <c r="E34" s="120" t="s">
        <v>88</v>
      </c>
      <c r="F34" s="73">
        <f>1!G32</f>
        <v>92.81</v>
      </c>
      <c r="G34" s="73">
        <f>2!H32</f>
        <v>39.19999999999999</v>
      </c>
      <c r="H34" s="73">
        <f>3!H32</f>
        <v>127.35</v>
      </c>
      <c r="I34" s="74">
        <f t="shared" si="0"/>
        <v>259.36</v>
      </c>
      <c r="J34" s="62">
        <f t="shared" si="1"/>
        <v>34</v>
      </c>
      <c r="K34" s="26"/>
      <c r="L34" s="26"/>
      <c r="M34" s="26"/>
      <c r="N34" s="26"/>
      <c r="O34" s="26"/>
      <c r="P34" s="26"/>
    </row>
    <row r="35" spans="1:16" s="1" customFormat="1" ht="12.75">
      <c r="A35" s="2">
        <v>30</v>
      </c>
      <c r="B35" s="45" t="s">
        <v>89</v>
      </c>
      <c r="C35" s="89" t="s">
        <v>40</v>
      </c>
      <c r="D35" s="90" t="s">
        <v>41</v>
      </c>
      <c r="E35" s="91" t="s">
        <v>42</v>
      </c>
      <c r="F35" s="73">
        <f>1!G33</f>
        <v>195.1</v>
      </c>
      <c r="G35" s="73">
        <f>2!H33</f>
        <v>173.94</v>
      </c>
      <c r="H35" s="73">
        <f>3!H33</f>
        <v>193.86</v>
      </c>
      <c r="I35" s="74">
        <f t="shared" si="0"/>
        <v>562.9</v>
      </c>
      <c r="J35" s="62">
        <f t="shared" si="1"/>
        <v>19</v>
      </c>
      <c r="K35" s="26"/>
      <c r="L35" s="26"/>
      <c r="M35" s="26"/>
      <c r="N35" s="26"/>
      <c r="O35" s="26"/>
      <c r="P35" s="26"/>
    </row>
    <row r="36" spans="1:16" s="1" customFormat="1" ht="12.75">
      <c r="A36" s="2">
        <v>31</v>
      </c>
      <c r="B36" s="45" t="s">
        <v>89</v>
      </c>
      <c r="C36" s="89" t="s">
        <v>43</v>
      </c>
      <c r="D36" s="90" t="s">
        <v>44</v>
      </c>
      <c r="E36" s="91" t="s">
        <v>45</v>
      </c>
      <c r="F36" s="73">
        <f>1!G34</f>
        <v>181.11</v>
      </c>
      <c r="G36" s="73">
        <f>2!H34</f>
        <v>196.12</v>
      </c>
      <c r="H36" s="73">
        <f>3!H34</f>
        <v>190.55</v>
      </c>
      <c r="I36" s="74">
        <f t="shared" si="0"/>
        <v>567.78</v>
      </c>
      <c r="J36" s="62">
        <f t="shared" si="1"/>
        <v>17</v>
      </c>
      <c r="K36" s="26"/>
      <c r="L36" s="26"/>
      <c r="M36" s="26"/>
      <c r="N36" s="26"/>
      <c r="O36" s="26"/>
      <c r="P36" s="26"/>
    </row>
    <row r="37" spans="1:16" s="1" customFormat="1" ht="12.75">
      <c r="A37" s="2">
        <v>32</v>
      </c>
      <c r="B37" s="45" t="s">
        <v>89</v>
      </c>
      <c r="C37" s="89" t="s">
        <v>35</v>
      </c>
      <c r="D37" s="90" t="s">
        <v>36</v>
      </c>
      <c r="E37" s="91" t="s">
        <v>37</v>
      </c>
      <c r="F37" s="73">
        <f>1!G35</f>
        <v>185.15</v>
      </c>
      <c r="G37" s="73">
        <f>2!H35</f>
        <v>196.46</v>
      </c>
      <c r="H37" s="73">
        <f>3!H35</f>
        <v>199.82999999999998</v>
      </c>
      <c r="I37" s="74">
        <f t="shared" si="0"/>
        <v>581.44</v>
      </c>
      <c r="J37" s="62">
        <f t="shared" si="1"/>
        <v>12</v>
      </c>
      <c r="K37" s="26"/>
      <c r="L37" s="26"/>
      <c r="M37" s="26"/>
      <c r="N37" s="26"/>
      <c r="O37" s="26"/>
      <c r="P37" s="26"/>
    </row>
    <row r="38" spans="1:16" s="1" customFormat="1" ht="12.75">
      <c r="A38" s="2">
        <v>33</v>
      </c>
      <c r="B38" s="45" t="s">
        <v>89</v>
      </c>
      <c r="C38" s="89" t="s">
        <v>52</v>
      </c>
      <c r="D38" s="90" t="s">
        <v>53</v>
      </c>
      <c r="E38" s="91" t="s">
        <v>34</v>
      </c>
      <c r="F38" s="73">
        <f>1!G36</f>
        <v>173.34</v>
      </c>
      <c r="G38" s="73">
        <f>2!H36</f>
        <v>168.49</v>
      </c>
      <c r="H38" s="73">
        <f>3!H36</f>
        <v>184.82</v>
      </c>
      <c r="I38" s="74">
        <f aca="true" t="shared" si="2" ref="I38:I55">SUM(F38:H38)</f>
        <v>526.6500000000001</v>
      </c>
      <c r="J38" s="62">
        <f aca="true" t="shared" si="3" ref="J38:J55">RANK(I38,$I$6:$I$55)</f>
        <v>26</v>
      </c>
      <c r="K38" s="26"/>
      <c r="L38" s="26"/>
      <c r="M38" s="26"/>
      <c r="N38" s="26"/>
      <c r="O38" s="26"/>
      <c r="P38" s="26"/>
    </row>
    <row r="39" spans="1:16" s="1" customFormat="1" ht="12.75">
      <c r="A39" s="2">
        <v>34</v>
      </c>
      <c r="B39" s="45" t="s">
        <v>89</v>
      </c>
      <c r="C39" s="89" t="s">
        <v>72</v>
      </c>
      <c r="D39" s="90" t="s">
        <v>73</v>
      </c>
      <c r="E39" s="91" t="s">
        <v>42</v>
      </c>
      <c r="F39" s="73">
        <f>1!G37</f>
        <v>180.66</v>
      </c>
      <c r="G39" s="73">
        <f>2!H37</f>
        <v>194.69</v>
      </c>
      <c r="H39" s="73">
        <f>3!H37</f>
        <v>174.43</v>
      </c>
      <c r="I39" s="74">
        <f t="shared" si="2"/>
        <v>549.78</v>
      </c>
      <c r="J39" s="62">
        <f t="shared" si="3"/>
        <v>22</v>
      </c>
      <c r="K39" s="26"/>
      <c r="L39" s="26"/>
      <c r="M39" s="26"/>
      <c r="N39" s="26"/>
      <c r="O39" s="26"/>
      <c r="P39" s="26"/>
    </row>
    <row r="40" spans="1:16" s="1" customFormat="1" ht="12.75">
      <c r="A40" s="2">
        <v>35</v>
      </c>
      <c r="B40" s="45" t="s">
        <v>89</v>
      </c>
      <c r="C40" s="89" t="s">
        <v>79</v>
      </c>
      <c r="D40" s="90" t="s">
        <v>61</v>
      </c>
      <c r="E40" s="91" t="s">
        <v>80</v>
      </c>
      <c r="F40" s="73">
        <f>1!G38</f>
        <v>190.62</v>
      </c>
      <c r="G40" s="73">
        <f>2!H38</f>
        <v>177.64</v>
      </c>
      <c r="H40" s="73">
        <f>3!H38</f>
        <v>164.70999999999998</v>
      </c>
      <c r="I40" s="74">
        <f t="shared" si="2"/>
        <v>532.97</v>
      </c>
      <c r="J40" s="62">
        <f t="shared" si="3"/>
        <v>25</v>
      </c>
      <c r="K40" s="26"/>
      <c r="L40" s="26"/>
      <c r="M40" s="26"/>
      <c r="N40" s="26"/>
      <c r="O40" s="26"/>
      <c r="P40" s="26"/>
    </row>
    <row r="41" spans="1:16" s="1" customFormat="1" ht="12.75">
      <c r="A41" s="2">
        <v>36</v>
      </c>
      <c r="B41" s="45" t="s">
        <v>89</v>
      </c>
      <c r="C41" s="89" t="s">
        <v>69</v>
      </c>
      <c r="D41" s="90" t="s">
        <v>70</v>
      </c>
      <c r="E41" s="91" t="s">
        <v>31</v>
      </c>
      <c r="F41" s="73">
        <f>1!G39</f>
        <v>147.64</v>
      </c>
      <c r="G41" s="73">
        <f>2!H39</f>
        <v>114.2</v>
      </c>
      <c r="H41" s="73">
        <f>3!H39</f>
        <v>129.4</v>
      </c>
      <c r="I41" s="74">
        <f t="shared" si="2"/>
        <v>391.24</v>
      </c>
      <c r="J41" s="62">
        <f t="shared" si="3"/>
        <v>33</v>
      </c>
      <c r="K41" s="26"/>
      <c r="L41" s="26"/>
      <c r="M41" s="26"/>
      <c r="N41" s="26"/>
      <c r="O41" s="26"/>
      <c r="P41" s="26"/>
    </row>
    <row r="42" spans="1:16" s="1" customFormat="1" ht="12.75">
      <c r="A42" s="2">
        <v>37</v>
      </c>
      <c r="B42" s="45" t="s">
        <v>19</v>
      </c>
      <c r="C42" s="28"/>
      <c r="D42" s="20"/>
      <c r="E42" s="21"/>
      <c r="F42" s="73">
        <f>1!G40</f>
        <v>0</v>
      </c>
      <c r="G42" s="73">
        <f>2!H40</f>
        <v>0</v>
      </c>
      <c r="H42" s="73">
        <f>3!H40</f>
        <v>0</v>
      </c>
      <c r="I42" s="74">
        <f t="shared" si="2"/>
        <v>0</v>
      </c>
      <c r="J42" s="62">
        <f t="shared" si="3"/>
        <v>37</v>
      </c>
      <c r="K42" s="26"/>
      <c r="L42" s="26"/>
      <c r="M42" s="26"/>
      <c r="N42" s="26"/>
      <c r="O42" s="26"/>
      <c r="P42" s="26"/>
    </row>
    <row r="43" spans="1:16" s="1" customFormat="1" ht="12.75">
      <c r="A43" s="2">
        <v>38</v>
      </c>
      <c r="B43" s="45" t="s">
        <v>19</v>
      </c>
      <c r="C43" s="28"/>
      <c r="D43" s="20"/>
      <c r="E43" s="16"/>
      <c r="F43" s="73">
        <f>1!G41</f>
        <v>0</v>
      </c>
      <c r="G43" s="73">
        <f>2!H41</f>
        <v>0</v>
      </c>
      <c r="H43" s="73">
        <f>3!H41</f>
        <v>0</v>
      </c>
      <c r="I43" s="74">
        <f t="shared" si="2"/>
        <v>0</v>
      </c>
      <c r="J43" s="62">
        <f t="shared" si="3"/>
        <v>37</v>
      </c>
      <c r="K43" s="26"/>
      <c r="L43" s="26"/>
      <c r="M43" s="26"/>
      <c r="N43" s="26"/>
      <c r="O43" s="26"/>
      <c r="P43" s="26"/>
    </row>
    <row r="44" spans="1:16" s="1" customFormat="1" ht="12.75">
      <c r="A44" s="2">
        <v>39</v>
      </c>
      <c r="B44" s="45" t="s">
        <v>19</v>
      </c>
      <c r="C44" s="28"/>
      <c r="D44" s="20"/>
      <c r="E44" s="16"/>
      <c r="F44" s="73">
        <f>1!G42</f>
        <v>0</v>
      </c>
      <c r="G44" s="73">
        <f>2!H42</f>
        <v>0</v>
      </c>
      <c r="H44" s="73">
        <f>3!H42</f>
        <v>0</v>
      </c>
      <c r="I44" s="74">
        <f t="shared" si="2"/>
        <v>0</v>
      </c>
      <c r="J44" s="62">
        <f t="shared" si="3"/>
        <v>37</v>
      </c>
      <c r="K44" s="26"/>
      <c r="L44" s="26"/>
      <c r="M44" s="26"/>
      <c r="N44" s="26"/>
      <c r="O44" s="26"/>
      <c r="P44" s="26"/>
    </row>
    <row r="45" spans="1:16" s="1" customFormat="1" ht="12.75">
      <c r="A45" s="2">
        <v>40</v>
      </c>
      <c r="B45" s="45" t="s">
        <v>19</v>
      </c>
      <c r="C45" s="28"/>
      <c r="D45" s="20"/>
      <c r="E45" s="21"/>
      <c r="F45" s="73">
        <f>1!G43</f>
        <v>0</v>
      </c>
      <c r="G45" s="73">
        <f>2!H43</f>
        <v>0</v>
      </c>
      <c r="H45" s="73">
        <f>3!H43</f>
        <v>0</v>
      </c>
      <c r="I45" s="74">
        <f t="shared" si="2"/>
        <v>0</v>
      </c>
      <c r="J45" s="62">
        <f t="shared" si="3"/>
        <v>37</v>
      </c>
      <c r="K45" s="26"/>
      <c r="L45" s="26"/>
      <c r="M45" s="26"/>
      <c r="N45" s="26"/>
      <c r="O45" s="26"/>
      <c r="P45" s="26"/>
    </row>
    <row r="46" spans="1:16" s="1" customFormat="1" ht="12.75">
      <c r="A46" s="2">
        <v>41</v>
      </c>
      <c r="B46" s="45" t="s">
        <v>19</v>
      </c>
      <c r="C46" s="28"/>
      <c r="D46" s="20"/>
      <c r="E46" s="21"/>
      <c r="F46" s="73">
        <f>1!G44</f>
        <v>0</v>
      </c>
      <c r="G46" s="73">
        <f>2!H44</f>
        <v>0</v>
      </c>
      <c r="H46" s="73">
        <f>3!H44</f>
        <v>0</v>
      </c>
      <c r="I46" s="74">
        <f t="shared" si="2"/>
        <v>0</v>
      </c>
      <c r="J46" s="62">
        <f t="shared" si="3"/>
        <v>37</v>
      </c>
      <c r="K46" s="26"/>
      <c r="L46" s="26"/>
      <c r="M46" s="26"/>
      <c r="N46" s="26"/>
      <c r="O46" s="26"/>
      <c r="P46" s="26"/>
    </row>
    <row r="47" spans="1:16" s="1" customFormat="1" ht="12.75">
      <c r="A47" s="2">
        <v>42</v>
      </c>
      <c r="B47" s="45" t="s">
        <v>19</v>
      </c>
      <c r="C47" s="28"/>
      <c r="D47" s="20"/>
      <c r="E47" s="21"/>
      <c r="F47" s="73">
        <f>1!G45</f>
        <v>0</v>
      </c>
      <c r="G47" s="73">
        <f>2!H45</f>
        <v>0</v>
      </c>
      <c r="H47" s="73">
        <f>3!H45</f>
        <v>0</v>
      </c>
      <c r="I47" s="74">
        <f t="shared" si="2"/>
        <v>0</v>
      </c>
      <c r="J47" s="62">
        <f t="shared" si="3"/>
        <v>37</v>
      </c>
      <c r="K47" s="26"/>
      <c r="L47" s="26"/>
      <c r="M47" s="26"/>
      <c r="N47" s="26"/>
      <c r="O47" s="26"/>
      <c r="P47" s="26"/>
    </row>
    <row r="48" spans="1:16" s="1" customFormat="1" ht="12.75">
      <c r="A48" s="2">
        <v>43</v>
      </c>
      <c r="B48" s="45" t="s">
        <v>19</v>
      </c>
      <c r="C48" s="28"/>
      <c r="D48" s="20"/>
      <c r="E48" s="21"/>
      <c r="F48" s="73">
        <f>1!G46</f>
        <v>0</v>
      </c>
      <c r="G48" s="73">
        <f>2!H46</f>
        <v>0</v>
      </c>
      <c r="H48" s="73">
        <f>3!H46</f>
        <v>0</v>
      </c>
      <c r="I48" s="74">
        <f t="shared" si="2"/>
        <v>0</v>
      </c>
      <c r="J48" s="62">
        <f t="shared" si="3"/>
        <v>37</v>
      </c>
      <c r="K48" s="26"/>
      <c r="L48" s="26"/>
      <c r="M48" s="26"/>
      <c r="N48" s="26"/>
      <c r="O48" s="26"/>
      <c r="P48" s="26"/>
    </row>
    <row r="49" spans="1:16" s="1" customFormat="1" ht="12.75">
      <c r="A49" s="2">
        <v>44</v>
      </c>
      <c r="B49" s="45" t="s">
        <v>19</v>
      </c>
      <c r="C49" s="28"/>
      <c r="D49" s="20"/>
      <c r="E49" s="21"/>
      <c r="F49" s="73">
        <f>1!G47</f>
        <v>0</v>
      </c>
      <c r="G49" s="73">
        <f>2!H47</f>
        <v>0</v>
      </c>
      <c r="H49" s="73">
        <f>3!H47</f>
        <v>0</v>
      </c>
      <c r="I49" s="74">
        <f t="shared" si="2"/>
        <v>0</v>
      </c>
      <c r="J49" s="62">
        <f t="shared" si="3"/>
        <v>37</v>
      </c>
      <c r="K49" s="26"/>
      <c r="L49" s="26"/>
      <c r="M49" s="26"/>
      <c r="N49" s="26"/>
      <c r="O49" s="26"/>
      <c r="P49" s="26"/>
    </row>
    <row r="50" spans="1:16" s="1" customFormat="1" ht="12.75">
      <c r="A50" s="2">
        <v>45</v>
      </c>
      <c r="B50" s="45" t="s">
        <v>19</v>
      </c>
      <c r="C50" s="28"/>
      <c r="D50" s="20"/>
      <c r="E50" s="21"/>
      <c r="F50" s="73">
        <f>1!G48</f>
        <v>0</v>
      </c>
      <c r="G50" s="73">
        <f>2!H48</f>
        <v>0</v>
      </c>
      <c r="H50" s="73">
        <f>3!H48</f>
        <v>0</v>
      </c>
      <c r="I50" s="74">
        <f t="shared" si="2"/>
        <v>0</v>
      </c>
      <c r="J50" s="62">
        <f t="shared" si="3"/>
        <v>37</v>
      </c>
      <c r="K50" s="26"/>
      <c r="L50" s="26"/>
      <c r="M50" s="26"/>
      <c r="N50" s="26"/>
      <c r="O50" s="26"/>
      <c r="P50" s="26"/>
    </row>
    <row r="51" spans="1:16" s="1" customFormat="1" ht="12.75">
      <c r="A51" s="2">
        <v>46</v>
      </c>
      <c r="B51" s="45" t="s">
        <v>19</v>
      </c>
      <c r="C51" s="28"/>
      <c r="D51" s="20"/>
      <c r="E51" s="21"/>
      <c r="F51" s="73">
        <f>1!G49</f>
        <v>0</v>
      </c>
      <c r="G51" s="73">
        <f>2!H49</f>
        <v>0</v>
      </c>
      <c r="H51" s="73">
        <f>3!H49</f>
        <v>0</v>
      </c>
      <c r="I51" s="74">
        <f t="shared" si="2"/>
        <v>0</v>
      </c>
      <c r="J51" s="62">
        <f t="shared" si="3"/>
        <v>37</v>
      </c>
      <c r="K51" s="26"/>
      <c r="L51" s="26"/>
      <c r="M51" s="26"/>
      <c r="N51" s="26"/>
      <c r="O51" s="26"/>
      <c r="P51" s="26"/>
    </row>
    <row r="52" spans="1:16" s="1" customFormat="1" ht="12.75">
      <c r="A52" s="2">
        <v>47</v>
      </c>
      <c r="B52" s="45" t="s">
        <v>19</v>
      </c>
      <c r="C52" s="28"/>
      <c r="D52" s="20"/>
      <c r="E52" s="21"/>
      <c r="F52" s="73">
        <f>1!G50</f>
        <v>0</v>
      </c>
      <c r="G52" s="73">
        <f>2!H50</f>
        <v>0</v>
      </c>
      <c r="H52" s="73">
        <f>3!H50</f>
        <v>0</v>
      </c>
      <c r="I52" s="74">
        <f t="shared" si="2"/>
        <v>0</v>
      </c>
      <c r="J52" s="62">
        <f t="shared" si="3"/>
        <v>37</v>
      </c>
      <c r="K52" s="26"/>
      <c r="L52" s="26"/>
      <c r="M52" s="26"/>
      <c r="N52" s="26"/>
      <c r="O52" s="26"/>
      <c r="P52" s="26"/>
    </row>
    <row r="53" spans="1:16" s="1" customFormat="1" ht="12.75">
      <c r="A53" s="2">
        <v>48</v>
      </c>
      <c r="B53" s="45" t="s">
        <v>19</v>
      </c>
      <c r="C53" s="28"/>
      <c r="D53" s="20"/>
      <c r="E53" s="21"/>
      <c r="F53" s="73">
        <f>1!G51</f>
        <v>0</v>
      </c>
      <c r="G53" s="73">
        <f>2!H51</f>
        <v>0</v>
      </c>
      <c r="H53" s="73">
        <f>3!H51</f>
        <v>0</v>
      </c>
      <c r="I53" s="74">
        <f t="shared" si="2"/>
        <v>0</v>
      </c>
      <c r="J53" s="62">
        <f t="shared" si="3"/>
        <v>37</v>
      </c>
      <c r="K53" s="26"/>
      <c r="L53" s="26"/>
      <c r="M53" s="26"/>
      <c r="N53" s="26"/>
      <c r="O53" s="26"/>
      <c r="P53" s="26"/>
    </row>
    <row r="54" spans="1:16" s="1" customFormat="1" ht="12.75">
      <c r="A54" s="2">
        <v>49</v>
      </c>
      <c r="B54" s="45" t="s">
        <v>19</v>
      </c>
      <c r="C54" s="28"/>
      <c r="D54" s="20"/>
      <c r="E54" s="21"/>
      <c r="F54" s="73">
        <f>1!G52</f>
        <v>0</v>
      </c>
      <c r="G54" s="73">
        <f>2!H52</f>
        <v>0</v>
      </c>
      <c r="H54" s="73">
        <f>3!H52</f>
        <v>0</v>
      </c>
      <c r="I54" s="74">
        <f t="shared" si="2"/>
        <v>0</v>
      </c>
      <c r="J54" s="62">
        <f t="shared" si="3"/>
        <v>37</v>
      </c>
      <c r="K54" s="26"/>
      <c r="L54" s="26"/>
      <c r="M54" s="26"/>
      <c r="N54" s="26"/>
      <c r="O54" s="26"/>
      <c r="P54" s="26"/>
    </row>
    <row r="55" spans="1:16" s="1" customFormat="1" ht="13.5" thickBot="1">
      <c r="A55" s="4">
        <v>50</v>
      </c>
      <c r="B55" s="45" t="s">
        <v>19</v>
      </c>
      <c r="C55" s="29"/>
      <c r="D55" s="5"/>
      <c r="E55" s="17"/>
      <c r="F55" s="75">
        <f>1!G53</f>
        <v>0</v>
      </c>
      <c r="G55" s="75">
        <f>2!H53</f>
        <v>0</v>
      </c>
      <c r="H55" s="75">
        <f>3!H53</f>
        <v>0</v>
      </c>
      <c r="I55" s="76">
        <f t="shared" si="2"/>
        <v>0</v>
      </c>
      <c r="J55" s="63">
        <f t="shared" si="3"/>
        <v>37</v>
      </c>
      <c r="K55" s="26"/>
      <c r="L55" s="26"/>
      <c r="M55" s="26"/>
      <c r="N55" s="26"/>
      <c r="O55" s="26"/>
      <c r="P55" s="26"/>
    </row>
    <row r="56" spans="1:16" s="1" customFormat="1" ht="12.75">
      <c r="A56" s="64" t="s">
        <v>21</v>
      </c>
      <c r="B56" s="64">
        <f>COUNTIF(B5:B55,"R")</f>
        <v>7</v>
      </c>
      <c r="C56" s="9"/>
      <c r="D56" s="10"/>
      <c r="E56" s="10"/>
      <c r="F56" s="22"/>
      <c r="G56" s="22"/>
      <c r="H56" s="22"/>
      <c r="I56" s="23"/>
      <c r="J56" s="24"/>
      <c r="K56" s="26"/>
      <c r="L56" s="26"/>
      <c r="M56" s="26"/>
      <c r="N56" s="26"/>
      <c r="O56" s="26"/>
      <c r="P56" s="26"/>
    </row>
    <row r="57" spans="1:16" s="1" customFormat="1" ht="12.75">
      <c r="A57" s="64"/>
      <c r="B57" s="64"/>
      <c r="C57" s="9"/>
      <c r="D57" s="10"/>
      <c r="E57" s="10"/>
      <c r="F57" s="85">
        <f>1!G2</f>
        <v>14</v>
      </c>
      <c r="G57" s="85">
        <f>2!H2</f>
        <v>14</v>
      </c>
      <c r="H57" s="85">
        <f>3!H2</f>
        <v>14</v>
      </c>
      <c r="I57" s="64">
        <f>SUM(F57:H57)</f>
        <v>42</v>
      </c>
      <c r="J57" s="24"/>
      <c r="K57" s="26"/>
      <c r="L57" s="26"/>
      <c r="M57" s="26"/>
      <c r="N57" s="26"/>
      <c r="O57" s="26"/>
      <c r="P57" s="26"/>
    </row>
    <row r="58" spans="1:16" ht="12.75">
      <c r="A58" s="7"/>
      <c r="B58" s="7"/>
      <c r="C58" s="7" t="s">
        <v>10</v>
      </c>
      <c r="D58" s="158">
        <v>42665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 t="s">
        <v>11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35" t="s">
        <v>17</v>
      </c>
      <c r="D61" s="6"/>
      <c r="E61" s="6"/>
      <c r="F61" s="35" t="s">
        <v>22</v>
      </c>
      <c r="G61" s="6"/>
      <c r="H61" s="6"/>
      <c r="I61" s="36"/>
      <c r="J61" s="6"/>
      <c r="K61" s="6"/>
      <c r="L61" s="6"/>
      <c r="M61" s="6"/>
      <c r="N61" s="6"/>
      <c r="O61" s="6"/>
      <c r="P61" s="6"/>
    </row>
    <row r="62" spans="1:16" ht="12.75">
      <c r="A62" s="8"/>
      <c r="B62" s="8"/>
      <c r="C62" s="8"/>
      <c r="D62" s="8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8"/>
      <c r="B63" s="8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8"/>
      <c r="B64" s="8"/>
      <c r="C64" s="8"/>
      <c r="D64" s="8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8"/>
      <c r="B65" s="8"/>
      <c r="C65" s="9"/>
      <c r="D65" s="10"/>
      <c r="E65" s="1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8"/>
      <c r="B66" s="8"/>
      <c r="C66" s="9"/>
      <c r="D66" s="10"/>
      <c r="E66" s="1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8"/>
      <c r="B67" s="8"/>
      <c r="C67" s="8"/>
      <c r="D67" s="8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</sheetData>
  <sheetProtection/>
  <mergeCells count="5">
    <mergeCell ref="M1:O3"/>
    <mergeCell ref="A2:D3"/>
    <mergeCell ref="A1:D1"/>
    <mergeCell ref="I1:J3"/>
    <mergeCell ref="E1:H3"/>
  </mergeCells>
  <conditionalFormatting sqref="B6:B55">
    <cfRule type="cellIs" priority="1" dxfId="0" operator="equal" stopIfTrue="1">
      <formula>"R"</formula>
    </cfRule>
  </conditionalFormatting>
  <printOptions/>
  <pageMargins left="0.59" right="0.2" top="0.82" bottom="0.84" header="0.14" footer="0.41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3">
      <pane ySplit="525" topLeftCell="A1" activePane="bottomLeft" state="split"/>
      <selection pane="topLeft" activeCell="E3" sqref="E1:E16384"/>
      <selection pane="bottomLeft" activeCell="I33" sqref="I33"/>
    </sheetView>
  </sheetViews>
  <sheetFormatPr defaultColWidth="9.00390625" defaultRowHeight="12.75"/>
  <cols>
    <col min="1" max="1" width="5.25390625" style="40" customWidth="1"/>
    <col min="2" max="2" width="19.125" style="0" customWidth="1"/>
    <col min="3" max="3" width="14.125" style="0" customWidth="1"/>
    <col min="4" max="4" width="7.625" style="0" customWidth="1"/>
    <col min="5" max="5" width="10.125" style="0" customWidth="1"/>
    <col min="6" max="6" width="8.875" style="0" customWidth="1"/>
    <col min="7" max="7" width="11.625" style="0" customWidth="1"/>
    <col min="9" max="9" width="11.375" style="0" bestFit="1" customWidth="1"/>
  </cols>
  <sheetData>
    <row r="1" spans="1:13" ht="15.75">
      <c r="A1" s="44"/>
      <c r="B1" s="144" t="s">
        <v>14</v>
      </c>
      <c r="C1" s="144"/>
      <c r="D1" s="144"/>
      <c r="E1" s="144"/>
      <c r="F1" s="144"/>
      <c r="G1" s="6"/>
      <c r="H1" s="6"/>
      <c r="I1" s="6"/>
      <c r="J1" s="6"/>
      <c r="K1" s="6"/>
      <c r="L1" s="6"/>
      <c r="M1" s="6"/>
    </row>
    <row r="2" spans="1:13" ht="13.5" thickBot="1">
      <c r="A2" s="44"/>
      <c r="B2" s="6"/>
      <c r="C2" s="6"/>
      <c r="D2" s="6"/>
      <c r="E2" s="6"/>
      <c r="F2" s="6"/>
      <c r="G2" s="6">
        <f>(COUNTIF(G4:G53,"=0"))</f>
        <v>14</v>
      </c>
      <c r="H2" s="6"/>
      <c r="I2" s="6"/>
      <c r="J2" s="6"/>
      <c r="K2" s="6"/>
      <c r="L2" s="6"/>
      <c r="M2" s="6"/>
    </row>
    <row r="3" spans="1:13" ht="16.5" thickBot="1">
      <c r="A3" s="44"/>
      <c r="B3" s="18"/>
      <c r="C3" s="18"/>
      <c r="D3" s="48" t="s">
        <v>20</v>
      </c>
      <c r="E3" s="57" t="s">
        <v>90</v>
      </c>
      <c r="F3" s="19" t="s">
        <v>12</v>
      </c>
      <c r="G3" s="19" t="s">
        <v>13</v>
      </c>
      <c r="H3" s="6"/>
      <c r="I3" s="6"/>
      <c r="J3" s="6"/>
      <c r="K3" s="6"/>
      <c r="L3" s="6"/>
      <c r="M3" s="6"/>
    </row>
    <row r="4" spans="1:13" ht="15.75">
      <c r="A4" s="41" t="str">
        <f>Výsledky!B6</f>
        <v>P</v>
      </c>
      <c r="B4" s="37" t="str">
        <f>Výsledky!C6</f>
        <v>Píša </v>
      </c>
      <c r="C4" s="31" t="str">
        <f>Výsledky!D6</f>
        <v>Ladislav</v>
      </c>
      <c r="D4" s="54">
        <v>240</v>
      </c>
      <c r="E4" s="52"/>
      <c r="F4" s="77">
        <v>31.77</v>
      </c>
      <c r="G4" s="65">
        <f aca="true" t="shared" si="0" ref="G4:G35">SUM(D4:E4)-F4</f>
        <v>208.23</v>
      </c>
      <c r="H4" s="6"/>
      <c r="I4" s="6"/>
      <c r="J4" s="6"/>
      <c r="K4" s="6"/>
      <c r="L4" s="6"/>
      <c r="M4" s="6"/>
    </row>
    <row r="5" spans="1:13" ht="15.75">
      <c r="A5" s="42" t="str">
        <f>Výsledky!B7</f>
        <v>P</v>
      </c>
      <c r="B5" s="38" t="str">
        <f>Výsledky!C7</f>
        <v>Fuksa  </v>
      </c>
      <c r="C5" s="32" t="str">
        <f>Výsledky!D7</f>
        <v>Viktor</v>
      </c>
      <c r="D5" s="55">
        <v>240</v>
      </c>
      <c r="E5" s="25"/>
      <c r="F5" s="78">
        <v>42.24</v>
      </c>
      <c r="G5" s="66">
        <f t="shared" si="0"/>
        <v>197.76</v>
      </c>
      <c r="H5" s="6"/>
      <c r="I5" s="6"/>
      <c r="J5" s="6"/>
      <c r="K5" s="6"/>
      <c r="L5" s="6"/>
      <c r="M5" s="6"/>
    </row>
    <row r="6" spans="1:13" ht="15.75">
      <c r="A6" s="42" t="str">
        <f>Výsledky!B8</f>
        <v>P</v>
      </c>
      <c r="B6" s="38" t="str">
        <f>Výsledky!C8</f>
        <v>Jílek  </v>
      </c>
      <c r="C6" s="32" t="str">
        <f>Výsledky!D8</f>
        <v>Milan</v>
      </c>
      <c r="D6" s="55">
        <v>240</v>
      </c>
      <c r="E6" s="25"/>
      <c r="F6" s="78">
        <v>59.21</v>
      </c>
      <c r="G6" s="66">
        <f t="shared" si="0"/>
        <v>180.79</v>
      </c>
      <c r="H6" s="6"/>
      <c r="I6" s="6"/>
      <c r="J6" s="6"/>
      <c r="K6" s="6"/>
      <c r="L6" s="6"/>
      <c r="M6" s="6"/>
    </row>
    <row r="7" spans="1:13" ht="15.75">
      <c r="A7" s="42" t="str">
        <f>Výsledky!B9</f>
        <v>P</v>
      </c>
      <c r="B7" s="38" t="str">
        <f>Výsledky!C9</f>
        <v>Červenka</v>
      </c>
      <c r="C7" s="32" t="str">
        <f>Výsledky!D9</f>
        <v>Pavel</v>
      </c>
      <c r="D7" s="55">
        <v>240</v>
      </c>
      <c r="E7" s="25"/>
      <c r="F7" s="78">
        <v>32.82</v>
      </c>
      <c r="G7" s="66">
        <f t="shared" si="0"/>
        <v>207.18</v>
      </c>
      <c r="H7" s="6"/>
      <c r="I7" s="6"/>
      <c r="J7" s="6"/>
      <c r="K7" s="6"/>
      <c r="L7" s="6"/>
      <c r="M7" s="6"/>
    </row>
    <row r="8" spans="1:13" ht="15.75">
      <c r="A8" s="42" t="str">
        <f>Výsledky!B10</f>
        <v>P</v>
      </c>
      <c r="B8" s="38" t="str">
        <f>Výsledky!C10</f>
        <v>Kostříž </v>
      </c>
      <c r="C8" s="32" t="str">
        <f>Výsledky!D10</f>
        <v>Jaroslav</v>
      </c>
      <c r="D8" s="55">
        <v>240</v>
      </c>
      <c r="E8" s="25"/>
      <c r="F8" s="78">
        <v>60.03</v>
      </c>
      <c r="G8" s="66">
        <f t="shared" si="0"/>
        <v>179.97</v>
      </c>
      <c r="H8" s="6"/>
      <c r="I8" s="6"/>
      <c r="J8" s="6"/>
      <c r="K8" s="6"/>
      <c r="L8" s="6"/>
      <c r="M8" s="6"/>
    </row>
    <row r="9" spans="1:13" ht="15.75">
      <c r="A9" s="42" t="str">
        <f>Výsledky!B11</f>
        <v>P</v>
      </c>
      <c r="B9" s="38" t="str">
        <f>Výsledky!C11</f>
        <v>Jelínek </v>
      </c>
      <c r="C9" s="32" t="str">
        <f>Výsledky!D11</f>
        <v>Antonín</v>
      </c>
      <c r="D9" s="55">
        <v>240</v>
      </c>
      <c r="E9" s="25"/>
      <c r="F9" s="78">
        <v>33.68</v>
      </c>
      <c r="G9" s="66">
        <f t="shared" si="0"/>
        <v>206.32</v>
      </c>
      <c r="H9" s="6" t="s">
        <v>11</v>
      </c>
      <c r="I9" s="6"/>
      <c r="J9" s="6"/>
      <c r="K9" s="6"/>
      <c r="L9" s="6"/>
      <c r="M9" s="6"/>
    </row>
    <row r="10" spans="1:13" ht="15.75">
      <c r="A10" s="42" t="str">
        <f>Výsledky!B12</f>
        <v>P</v>
      </c>
      <c r="B10" s="38" t="str">
        <f>Výsledky!C12</f>
        <v>Jíša   </v>
      </c>
      <c r="C10" s="32" t="str">
        <f>Výsledky!D12</f>
        <v>Miroslav</v>
      </c>
      <c r="D10" s="55">
        <v>240</v>
      </c>
      <c r="E10" s="25"/>
      <c r="F10" s="78">
        <v>50.66</v>
      </c>
      <c r="G10" s="66">
        <f t="shared" si="0"/>
        <v>189.34</v>
      </c>
      <c r="H10" s="6"/>
      <c r="I10" s="6"/>
      <c r="J10" s="6"/>
      <c r="K10" s="6"/>
      <c r="L10" s="6"/>
      <c r="M10" s="6"/>
    </row>
    <row r="11" spans="1:13" ht="15.75">
      <c r="A11" s="42" t="str">
        <f>Výsledky!B13</f>
        <v>P</v>
      </c>
      <c r="B11" s="38" t="str">
        <f>Výsledky!C13</f>
        <v>Získal </v>
      </c>
      <c r="C11" s="32" t="str">
        <f>Výsledky!D13</f>
        <v>Karel</v>
      </c>
      <c r="D11" s="55">
        <v>240</v>
      </c>
      <c r="E11" s="25">
        <v>-20</v>
      </c>
      <c r="F11" s="78">
        <v>44.82</v>
      </c>
      <c r="G11" s="66">
        <f t="shared" si="0"/>
        <v>175.18</v>
      </c>
      <c r="H11" s="6"/>
      <c r="I11" s="6"/>
      <c r="J11" s="6"/>
      <c r="K11" s="6"/>
      <c r="L11" s="6"/>
      <c r="M11" s="6"/>
    </row>
    <row r="12" spans="1:13" ht="15.75">
      <c r="A12" s="42" t="str">
        <f>Výsledky!B14</f>
        <v>P</v>
      </c>
      <c r="B12" s="38" t="str">
        <f>Výsledky!C14</f>
        <v>Mesároš</v>
      </c>
      <c r="C12" s="32" t="str">
        <f>Výsledky!D14</f>
        <v>Štefan</v>
      </c>
      <c r="D12" s="55">
        <v>240</v>
      </c>
      <c r="E12" s="25">
        <v>-10</v>
      </c>
      <c r="F12" s="78">
        <v>31.83</v>
      </c>
      <c r="G12" s="66">
        <f t="shared" si="0"/>
        <v>198.17000000000002</v>
      </c>
      <c r="H12" s="6"/>
      <c r="I12" s="6"/>
      <c r="J12" s="6"/>
      <c r="K12" s="6"/>
      <c r="L12" s="6"/>
      <c r="M12" s="6"/>
    </row>
    <row r="13" spans="1:13" ht="15.75">
      <c r="A13" s="42" t="str">
        <f>Výsledky!B15</f>
        <v>P</v>
      </c>
      <c r="B13" s="38" t="str">
        <f>Výsledky!C15</f>
        <v>Toman </v>
      </c>
      <c r="C13" s="32" t="str">
        <f>Výsledky!D15</f>
        <v>František</v>
      </c>
      <c r="D13" s="55">
        <v>240</v>
      </c>
      <c r="E13" s="25">
        <v>-10</v>
      </c>
      <c r="F13" s="78">
        <v>81.17</v>
      </c>
      <c r="G13" s="66">
        <f t="shared" si="0"/>
        <v>148.82999999999998</v>
      </c>
      <c r="H13" s="6"/>
      <c r="I13" s="6"/>
      <c r="J13" s="6"/>
      <c r="K13" s="6"/>
      <c r="L13" s="6"/>
      <c r="M13" s="6"/>
    </row>
    <row r="14" spans="1:13" ht="15.75">
      <c r="A14" s="42" t="str">
        <f>Výsledky!B16</f>
        <v>P</v>
      </c>
      <c r="B14" s="38" t="str">
        <f>Výsledky!C16</f>
        <v>Švihálek </v>
      </c>
      <c r="C14" s="32" t="str">
        <f>Výsledky!D16</f>
        <v>Jiří</v>
      </c>
      <c r="D14" s="55">
        <v>240</v>
      </c>
      <c r="E14" s="25"/>
      <c r="F14" s="78">
        <v>32.68</v>
      </c>
      <c r="G14" s="66">
        <f t="shared" si="0"/>
        <v>207.32</v>
      </c>
      <c r="H14" s="6"/>
      <c r="I14" s="6"/>
      <c r="J14" s="6"/>
      <c r="K14" s="6"/>
      <c r="L14" s="6"/>
      <c r="M14" s="6"/>
    </row>
    <row r="15" spans="1:13" ht="15.75">
      <c r="A15" s="42" t="str">
        <f>Výsledky!B17</f>
        <v>P</v>
      </c>
      <c r="B15" s="38" t="str">
        <f>Výsledky!C17</f>
        <v>Vejslík </v>
      </c>
      <c r="C15" s="32" t="str">
        <f>Výsledky!D17</f>
        <v>Vladimír</v>
      </c>
      <c r="D15" s="55">
        <v>240</v>
      </c>
      <c r="E15" s="27"/>
      <c r="F15" s="78">
        <v>32.26</v>
      </c>
      <c r="G15" s="66">
        <f t="shared" si="0"/>
        <v>207.74</v>
      </c>
      <c r="H15" s="6"/>
      <c r="I15" s="6"/>
      <c r="J15" s="6"/>
      <c r="K15" s="6"/>
      <c r="L15" s="6"/>
      <c r="M15" s="6"/>
    </row>
    <row r="16" spans="1:13" ht="15.75">
      <c r="A16" s="42" t="str">
        <f>Výsledky!B18</f>
        <v>P</v>
      </c>
      <c r="B16" s="38" t="str">
        <f>Výsledky!C18</f>
        <v>Landkammer</v>
      </c>
      <c r="C16" s="32" t="str">
        <f>Výsledky!D18</f>
        <v>Václav</v>
      </c>
      <c r="D16" s="55">
        <v>240</v>
      </c>
      <c r="E16" s="25"/>
      <c r="F16" s="78">
        <v>65.83</v>
      </c>
      <c r="G16" s="66">
        <f t="shared" si="0"/>
        <v>174.17000000000002</v>
      </c>
      <c r="H16" s="6"/>
      <c r="I16" s="6"/>
      <c r="J16" s="6"/>
      <c r="K16" s="6"/>
      <c r="L16" s="6"/>
      <c r="M16" s="6"/>
    </row>
    <row r="17" spans="1:13" ht="15.75">
      <c r="A17" s="42" t="str">
        <f>Výsledky!B19</f>
        <v>P</v>
      </c>
      <c r="B17" s="38" t="str">
        <f>Výsledky!C19</f>
        <v>Bouda</v>
      </c>
      <c r="C17" s="32" t="str">
        <f>Výsledky!D19</f>
        <v>Lukáš</v>
      </c>
      <c r="D17" s="55">
        <v>240</v>
      </c>
      <c r="E17" s="25"/>
      <c r="F17" s="78">
        <v>33.04</v>
      </c>
      <c r="G17" s="66">
        <f t="shared" si="0"/>
        <v>206.96</v>
      </c>
      <c r="H17" s="6"/>
      <c r="I17" s="6"/>
      <c r="J17" s="6"/>
      <c r="K17" s="6"/>
      <c r="L17" s="6"/>
      <c r="M17" s="6"/>
    </row>
    <row r="18" spans="1:13" ht="15.75">
      <c r="A18" s="42" t="str">
        <f>Výsledky!B20</f>
        <v>P</v>
      </c>
      <c r="B18" s="38" t="str">
        <f>Výsledky!C20</f>
        <v>Žahourek</v>
      </c>
      <c r="C18" s="32" t="str">
        <f>Výsledky!D20</f>
        <v>Martin</v>
      </c>
      <c r="D18" s="55">
        <v>240</v>
      </c>
      <c r="E18" s="25"/>
      <c r="F18" s="78">
        <v>59.21</v>
      </c>
      <c r="G18" s="66">
        <f t="shared" si="0"/>
        <v>180.79</v>
      </c>
      <c r="H18" s="6"/>
      <c r="I18" s="6"/>
      <c r="J18" s="6"/>
      <c r="K18" s="6"/>
      <c r="L18" s="6"/>
      <c r="M18" s="6"/>
    </row>
    <row r="19" spans="1:13" ht="15.75">
      <c r="A19" s="42" t="str">
        <f>Výsledky!B21</f>
        <v>P</v>
      </c>
      <c r="B19" s="38" t="str">
        <f>Výsledky!C21</f>
        <v>Matějka </v>
      </c>
      <c r="C19" s="32" t="str">
        <f>Výsledky!D21</f>
        <v>Milan</v>
      </c>
      <c r="D19" s="55">
        <v>190</v>
      </c>
      <c r="E19" s="25"/>
      <c r="F19" s="78">
        <v>88.95</v>
      </c>
      <c r="G19" s="66">
        <f t="shared" si="0"/>
        <v>101.05</v>
      </c>
      <c r="H19" s="6"/>
      <c r="I19" s="6"/>
      <c r="J19" s="6"/>
      <c r="K19" s="6"/>
      <c r="L19" s="6"/>
      <c r="M19" s="6"/>
    </row>
    <row r="20" spans="1:13" ht="15.75">
      <c r="A20" s="42" t="str">
        <f>Výsledky!B22</f>
        <v>P</v>
      </c>
      <c r="B20" s="38" t="str">
        <f>Výsledky!C22</f>
        <v>Janovký </v>
      </c>
      <c r="C20" s="32" t="str">
        <f>Výsledky!D22</f>
        <v>Jiří</v>
      </c>
      <c r="D20" s="55">
        <v>240</v>
      </c>
      <c r="E20" s="25">
        <v>-10</v>
      </c>
      <c r="F20" s="78">
        <v>71.13</v>
      </c>
      <c r="G20" s="66">
        <f t="shared" si="0"/>
        <v>158.87</v>
      </c>
      <c r="H20" s="6"/>
      <c r="I20" s="6"/>
      <c r="J20" s="6"/>
      <c r="K20" s="6"/>
      <c r="L20" s="6"/>
      <c r="M20" s="6"/>
    </row>
    <row r="21" spans="1:13" ht="15.75">
      <c r="A21" s="42" t="str">
        <f>Výsledky!B23</f>
        <v>P</v>
      </c>
      <c r="B21" s="38" t="str">
        <f>Výsledky!C23</f>
        <v>Vozdecký</v>
      </c>
      <c r="C21" s="32" t="str">
        <f>Výsledky!D23</f>
        <v>Václav</v>
      </c>
      <c r="D21" s="55">
        <v>220</v>
      </c>
      <c r="E21" s="25"/>
      <c r="F21" s="78">
        <v>72.01</v>
      </c>
      <c r="G21" s="66">
        <f t="shared" si="0"/>
        <v>147.99</v>
      </c>
      <c r="H21" s="6"/>
      <c r="I21" s="6"/>
      <c r="J21" s="6"/>
      <c r="K21" s="6"/>
      <c r="L21" s="6"/>
      <c r="M21" s="6"/>
    </row>
    <row r="22" spans="1:13" ht="15.75">
      <c r="A22" s="42" t="str">
        <f>Výsledky!B24</f>
        <v>P</v>
      </c>
      <c r="B22" s="38" t="str">
        <f>Výsledky!C24</f>
        <v>Janovský </v>
      </c>
      <c r="C22" s="32" t="str">
        <f>Výsledky!D24</f>
        <v>Mojmír</v>
      </c>
      <c r="D22" s="55">
        <v>240</v>
      </c>
      <c r="E22" s="25"/>
      <c r="F22" s="78">
        <v>59.3</v>
      </c>
      <c r="G22" s="66">
        <f t="shared" si="0"/>
        <v>180.7</v>
      </c>
      <c r="H22" s="6"/>
      <c r="I22" s="6"/>
      <c r="J22" s="6"/>
      <c r="K22" s="6"/>
      <c r="L22" s="6"/>
      <c r="M22" s="6"/>
    </row>
    <row r="23" spans="1:13" ht="15.75">
      <c r="A23" s="42" t="str">
        <f>Výsledky!B25</f>
        <v>P</v>
      </c>
      <c r="B23" s="38" t="str">
        <f>Výsledky!C25</f>
        <v>Fiala  </v>
      </c>
      <c r="C23" s="32" t="str">
        <f>Výsledky!D25</f>
        <v>Miroslav</v>
      </c>
      <c r="D23" s="55">
        <v>240</v>
      </c>
      <c r="E23" s="25"/>
      <c r="F23" s="78">
        <v>43.33</v>
      </c>
      <c r="G23" s="66">
        <f t="shared" si="0"/>
        <v>196.67000000000002</v>
      </c>
      <c r="H23" s="6"/>
      <c r="I23" s="6"/>
      <c r="J23" s="6"/>
      <c r="K23" s="6"/>
      <c r="L23" s="6"/>
      <c r="M23" s="6"/>
    </row>
    <row r="24" spans="1:13" ht="15.75">
      <c r="A24" s="42" t="str">
        <f>Výsledky!B26</f>
        <v>P</v>
      </c>
      <c r="B24" s="38" t="str">
        <f>Výsledky!C26</f>
        <v>Mironiuk</v>
      </c>
      <c r="C24" s="32" t="str">
        <f>Výsledky!D26</f>
        <v>Zdeněk</v>
      </c>
      <c r="D24" s="55">
        <v>240</v>
      </c>
      <c r="E24" s="25"/>
      <c r="F24" s="78">
        <v>41.69</v>
      </c>
      <c r="G24" s="66">
        <f t="shared" si="0"/>
        <v>198.31</v>
      </c>
      <c r="H24" s="6"/>
      <c r="I24" s="6"/>
      <c r="J24" s="6"/>
      <c r="K24" s="6"/>
      <c r="L24" s="6"/>
      <c r="M24" s="6"/>
    </row>
    <row r="25" spans="1:13" ht="15.75">
      <c r="A25" s="42" t="str">
        <f>Výsledky!B27</f>
        <v>P</v>
      </c>
      <c r="B25" s="38" t="str">
        <f>Výsledky!C27</f>
        <v>Nikodým</v>
      </c>
      <c r="C25" s="32" t="str">
        <f>Výsledky!D27</f>
        <v>David</v>
      </c>
      <c r="D25" s="55">
        <v>240</v>
      </c>
      <c r="E25" s="25"/>
      <c r="F25" s="78">
        <v>30.12</v>
      </c>
      <c r="G25" s="66">
        <f t="shared" si="0"/>
        <v>209.88</v>
      </c>
      <c r="H25" s="6"/>
      <c r="I25" s="6"/>
      <c r="J25" s="6"/>
      <c r="K25" s="6"/>
      <c r="L25" s="6"/>
      <c r="M25" s="6"/>
    </row>
    <row r="26" spans="1:13" ht="15.75">
      <c r="A26" s="42" t="str">
        <f>Výsledky!B28</f>
        <v>P</v>
      </c>
      <c r="B26" s="38" t="str">
        <f>Výsledky!C28</f>
        <v>Krejča</v>
      </c>
      <c r="C26" s="32" t="str">
        <f>Výsledky!D28</f>
        <v>Vladimír</v>
      </c>
      <c r="D26" s="55">
        <v>240</v>
      </c>
      <c r="E26" s="25"/>
      <c r="F26" s="78">
        <v>60.36</v>
      </c>
      <c r="G26" s="66">
        <f t="shared" si="0"/>
        <v>179.64</v>
      </c>
      <c r="H26" s="6"/>
      <c r="I26" s="6"/>
      <c r="J26" s="6"/>
      <c r="K26" s="6"/>
      <c r="L26" s="6"/>
      <c r="M26" s="6"/>
    </row>
    <row r="27" spans="1:13" ht="15.75">
      <c r="A27" s="42" t="str">
        <f>Výsledky!B29</f>
        <v>P</v>
      </c>
      <c r="B27" s="38" t="str">
        <f>Výsledky!C29</f>
        <v>Brejžek </v>
      </c>
      <c r="C27" s="32" t="str">
        <f>Výsledky!D29</f>
        <v>Vojtěch</v>
      </c>
      <c r="D27" s="55">
        <v>240</v>
      </c>
      <c r="E27" s="25"/>
      <c r="F27" s="78">
        <v>38.25</v>
      </c>
      <c r="G27" s="66">
        <f t="shared" si="0"/>
        <v>201.75</v>
      </c>
      <c r="H27" s="6"/>
      <c r="I27" s="6"/>
      <c r="J27" s="6"/>
      <c r="K27" s="6"/>
      <c r="L27" s="6"/>
      <c r="M27" s="6"/>
    </row>
    <row r="28" spans="1:13" ht="15.75">
      <c r="A28" s="42" t="str">
        <f>Výsledky!B30</f>
        <v>P</v>
      </c>
      <c r="B28" s="38" t="str">
        <f>Výsledky!C30</f>
        <v>Adensam </v>
      </c>
      <c r="C28" s="32" t="str">
        <f>Výsledky!D30</f>
        <v>Martin</v>
      </c>
      <c r="D28" s="55">
        <v>240</v>
      </c>
      <c r="E28" s="25"/>
      <c r="F28" s="78">
        <v>33.17</v>
      </c>
      <c r="G28" s="66">
        <f t="shared" si="0"/>
        <v>206.82999999999998</v>
      </c>
      <c r="H28" s="6"/>
      <c r="I28" s="6"/>
      <c r="J28" s="6"/>
      <c r="K28" s="6"/>
      <c r="L28" s="6"/>
      <c r="M28" s="6"/>
    </row>
    <row r="29" spans="1:13" ht="15.75">
      <c r="A29" s="42" t="str">
        <f>Výsledky!B31</f>
        <v>P</v>
      </c>
      <c r="B29" s="38" t="str">
        <f>Výsledky!C31</f>
        <v>Koch  st. </v>
      </c>
      <c r="C29" s="32" t="str">
        <f>Výsledky!D31</f>
        <v>Miroslav</v>
      </c>
      <c r="D29" s="55">
        <v>240</v>
      </c>
      <c r="E29" s="25"/>
      <c r="F29" s="78">
        <v>37.45</v>
      </c>
      <c r="G29" s="66">
        <f t="shared" si="0"/>
        <v>202.55</v>
      </c>
      <c r="H29" s="6"/>
      <c r="I29" s="6"/>
      <c r="J29" s="6"/>
      <c r="K29" s="6"/>
      <c r="L29" s="6"/>
      <c r="M29" s="6"/>
    </row>
    <row r="30" spans="1:13" ht="15.75">
      <c r="A30" s="42" t="str">
        <f>Výsledky!B32</f>
        <v>P</v>
      </c>
      <c r="B30" s="38" t="str">
        <f>Výsledky!C32</f>
        <v>Koch   ml.</v>
      </c>
      <c r="C30" s="32" t="str">
        <f>Výsledky!D32</f>
        <v>Miroslav</v>
      </c>
      <c r="D30" s="55">
        <v>240</v>
      </c>
      <c r="E30" s="25"/>
      <c r="F30" s="78">
        <v>42.69</v>
      </c>
      <c r="G30" s="66">
        <f t="shared" si="0"/>
        <v>197.31</v>
      </c>
      <c r="H30" s="6"/>
      <c r="I30" s="6"/>
      <c r="J30" s="6"/>
      <c r="K30" s="6"/>
      <c r="L30" s="6"/>
      <c r="M30" s="6"/>
    </row>
    <row r="31" spans="1:13" ht="15.75">
      <c r="A31" s="42" t="str">
        <f>Výsledky!B33</f>
        <v>P</v>
      </c>
      <c r="B31" s="38" t="str">
        <f>Výsledky!C33</f>
        <v>Mareš</v>
      </c>
      <c r="C31" s="32" t="str">
        <f>Výsledky!D33</f>
        <v>Rostislav</v>
      </c>
      <c r="D31" s="55">
        <v>180</v>
      </c>
      <c r="E31" s="25"/>
      <c r="F31" s="78">
        <v>66.81</v>
      </c>
      <c r="G31" s="66">
        <f t="shared" si="0"/>
        <v>113.19</v>
      </c>
      <c r="H31" s="6"/>
      <c r="I31" s="6"/>
      <c r="J31" s="6"/>
      <c r="K31" s="6"/>
      <c r="L31" s="6"/>
      <c r="M31" s="6"/>
    </row>
    <row r="32" spans="1:13" ht="15.75">
      <c r="A32" s="42" t="str">
        <f>Výsledky!B34</f>
        <v>P</v>
      </c>
      <c r="B32" s="38" t="str">
        <f>Výsledky!C34</f>
        <v>Andrle</v>
      </c>
      <c r="C32" s="32" t="str">
        <f>Výsledky!D34</f>
        <v>Filip</v>
      </c>
      <c r="D32" s="55">
        <v>200</v>
      </c>
      <c r="E32" s="25">
        <v>-10</v>
      </c>
      <c r="F32" s="78">
        <v>97.19</v>
      </c>
      <c r="G32" s="66">
        <f t="shared" si="0"/>
        <v>92.81</v>
      </c>
      <c r="H32" s="6"/>
      <c r="I32" s="6"/>
      <c r="J32" s="6"/>
      <c r="K32" s="6"/>
      <c r="L32" s="6"/>
      <c r="M32" s="6"/>
    </row>
    <row r="33" spans="1:13" ht="15.75">
      <c r="A33" s="42" t="str">
        <f>Výsledky!B35</f>
        <v>R</v>
      </c>
      <c r="B33" s="38" t="str">
        <f>Výsledky!C35</f>
        <v>Jelínek </v>
      </c>
      <c r="C33" s="32" t="str">
        <f>Výsledky!D35</f>
        <v>Antonín</v>
      </c>
      <c r="D33" s="55">
        <v>240</v>
      </c>
      <c r="E33" s="25"/>
      <c r="F33" s="78">
        <v>44.9</v>
      </c>
      <c r="G33" s="66">
        <f t="shared" si="0"/>
        <v>195.1</v>
      </c>
      <c r="H33" s="6"/>
      <c r="I33" s="6"/>
      <c r="J33" s="6"/>
      <c r="K33" s="6"/>
      <c r="L33" s="6"/>
      <c r="M33" s="6"/>
    </row>
    <row r="34" spans="1:13" ht="15.75">
      <c r="A34" s="42" t="str">
        <f>Výsledky!B36</f>
        <v>R</v>
      </c>
      <c r="B34" s="38" t="str">
        <f>Výsledky!C36</f>
        <v>Jíša   </v>
      </c>
      <c r="C34" s="32" t="str">
        <f>Výsledky!D36</f>
        <v>Miroslav</v>
      </c>
      <c r="D34" s="55">
        <v>240</v>
      </c>
      <c r="E34" s="25">
        <v>-10</v>
      </c>
      <c r="F34" s="78">
        <v>48.89</v>
      </c>
      <c r="G34" s="66">
        <f t="shared" si="0"/>
        <v>181.11</v>
      </c>
      <c r="H34" s="6"/>
      <c r="I34" s="6"/>
      <c r="J34" s="6"/>
      <c r="K34" s="6"/>
      <c r="L34" s="6"/>
      <c r="M34" s="6"/>
    </row>
    <row r="35" spans="1:13" ht="15.75">
      <c r="A35" s="42" t="str">
        <f>Výsledky!B37</f>
        <v>R</v>
      </c>
      <c r="B35" s="38" t="str">
        <f>Výsledky!C37</f>
        <v>Červenka</v>
      </c>
      <c r="C35" s="32" t="str">
        <f>Výsledky!D37</f>
        <v>Pavel</v>
      </c>
      <c r="D35" s="55">
        <v>240</v>
      </c>
      <c r="E35" s="25">
        <v>-10</v>
      </c>
      <c r="F35" s="78">
        <v>44.85</v>
      </c>
      <c r="G35" s="66">
        <f t="shared" si="0"/>
        <v>185.15</v>
      </c>
      <c r="H35" s="6"/>
      <c r="I35" s="6"/>
      <c r="J35" s="6"/>
      <c r="K35" s="6"/>
      <c r="L35" s="6"/>
      <c r="M35" s="6"/>
    </row>
    <row r="36" spans="1:13" ht="15.75">
      <c r="A36" s="42" t="str">
        <f>Výsledky!B38</f>
        <v>R</v>
      </c>
      <c r="B36" s="38" t="str">
        <f>Výsledky!C38</f>
        <v>Švihálek </v>
      </c>
      <c r="C36" s="32" t="str">
        <f>Výsledky!D38</f>
        <v>Jiří</v>
      </c>
      <c r="D36" s="55">
        <v>240</v>
      </c>
      <c r="E36" s="25">
        <v>-10</v>
      </c>
      <c r="F36" s="78">
        <v>56.66</v>
      </c>
      <c r="G36" s="66">
        <f aca="true" t="shared" si="1" ref="G36:G53">SUM(D36:E36)-F36</f>
        <v>173.34</v>
      </c>
      <c r="H36" s="6"/>
      <c r="I36" s="6"/>
      <c r="J36" s="6"/>
      <c r="K36" s="6"/>
      <c r="L36" s="6"/>
      <c r="M36" s="6"/>
    </row>
    <row r="37" spans="1:13" ht="15.75">
      <c r="A37" s="42" t="str">
        <f>Výsledky!B39</f>
        <v>R</v>
      </c>
      <c r="B37" s="38" t="str">
        <f>Výsledky!C39</f>
        <v>Mironiuk</v>
      </c>
      <c r="C37" s="32" t="str">
        <f>Výsledky!D39</f>
        <v>Zdeněk</v>
      </c>
      <c r="D37" s="55">
        <v>240</v>
      </c>
      <c r="E37" s="25"/>
      <c r="F37" s="78">
        <v>59.34</v>
      </c>
      <c r="G37" s="66">
        <f t="shared" si="1"/>
        <v>180.66</v>
      </c>
      <c r="H37" s="6"/>
      <c r="I37" s="6"/>
      <c r="J37" s="6"/>
      <c r="K37" s="6"/>
      <c r="L37" s="6"/>
      <c r="M37" s="6"/>
    </row>
    <row r="38" spans="1:13" ht="15.75">
      <c r="A38" s="42" t="str">
        <f>Výsledky!B40</f>
        <v>R</v>
      </c>
      <c r="B38" s="38" t="str">
        <f>Výsledky!C40</f>
        <v>Adensam </v>
      </c>
      <c r="C38" s="32" t="str">
        <f>Výsledky!D40</f>
        <v>Martin</v>
      </c>
      <c r="D38" s="55">
        <v>240</v>
      </c>
      <c r="E38" s="25"/>
      <c r="F38" s="78">
        <v>49.38</v>
      </c>
      <c r="G38" s="66">
        <f t="shared" si="1"/>
        <v>190.62</v>
      </c>
      <c r="H38" s="6"/>
      <c r="I38" s="6"/>
      <c r="J38" s="6"/>
      <c r="K38" s="6"/>
      <c r="L38" s="6"/>
      <c r="M38" s="6"/>
    </row>
    <row r="39" spans="1:13" ht="15.75">
      <c r="A39" s="42" t="str">
        <f>Výsledky!B41</f>
        <v>R</v>
      </c>
      <c r="B39" s="38" t="str">
        <f>Výsledky!C41</f>
        <v>Janovský </v>
      </c>
      <c r="C39" s="32" t="str">
        <f>Výsledky!D41</f>
        <v>Mojmír</v>
      </c>
      <c r="D39" s="55">
        <v>240</v>
      </c>
      <c r="E39" s="25"/>
      <c r="F39" s="78">
        <v>92.36</v>
      </c>
      <c r="G39" s="66">
        <f t="shared" si="1"/>
        <v>147.64</v>
      </c>
      <c r="H39" s="6"/>
      <c r="I39" s="6"/>
      <c r="J39" s="6"/>
      <c r="K39" s="6"/>
      <c r="L39" s="6"/>
      <c r="M39" s="6"/>
    </row>
    <row r="40" spans="1:13" ht="15.75">
      <c r="A40" s="42" t="str">
        <f>Výsledky!B42</f>
        <v>P</v>
      </c>
      <c r="B40" s="38">
        <f>Výsledky!C42</f>
        <v>0</v>
      </c>
      <c r="C40" s="32">
        <f>Výsledky!D42</f>
        <v>0</v>
      </c>
      <c r="D40" s="55"/>
      <c r="E40" s="25"/>
      <c r="F40" s="78"/>
      <c r="G40" s="66">
        <f t="shared" si="1"/>
        <v>0</v>
      </c>
      <c r="H40" s="6"/>
      <c r="I40" s="6"/>
      <c r="J40" s="6"/>
      <c r="K40" s="6"/>
      <c r="L40" s="6"/>
      <c r="M40" s="6"/>
    </row>
    <row r="41" spans="1:13" ht="15.75">
      <c r="A41" s="42" t="str">
        <f>Výsledky!B43</f>
        <v>P</v>
      </c>
      <c r="B41" s="38">
        <f>Výsledky!C43</f>
        <v>0</v>
      </c>
      <c r="C41" s="32">
        <f>Výsledky!D43</f>
        <v>0</v>
      </c>
      <c r="D41" s="55"/>
      <c r="E41" s="25"/>
      <c r="F41" s="78"/>
      <c r="G41" s="66">
        <f t="shared" si="1"/>
        <v>0</v>
      </c>
      <c r="H41" s="6"/>
      <c r="I41" s="6"/>
      <c r="J41" s="6"/>
      <c r="K41" s="6"/>
      <c r="L41" s="6"/>
      <c r="M41" s="6"/>
    </row>
    <row r="42" spans="1:13" ht="15.75">
      <c r="A42" s="42" t="str">
        <f>Výsledky!B44</f>
        <v>P</v>
      </c>
      <c r="B42" s="38">
        <f>Výsledky!C44</f>
        <v>0</v>
      </c>
      <c r="C42" s="32">
        <f>Výsledky!D44</f>
        <v>0</v>
      </c>
      <c r="D42" s="55"/>
      <c r="E42" s="25"/>
      <c r="F42" s="78"/>
      <c r="G42" s="66">
        <f t="shared" si="1"/>
        <v>0</v>
      </c>
      <c r="H42" s="6"/>
      <c r="I42" s="6"/>
      <c r="J42" s="6"/>
      <c r="K42" s="6"/>
      <c r="L42" s="6"/>
      <c r="M42" s="6"/>
    </row>
    <row r="43" spans="1:13" ht="15.75">
      <c r="A43" s="42" t="str">
        <f>Výsledky!B45</f>
        <v>P</v>
      </c>
      <c r="B43" s="38">
        <f>Výsledky!C45</f>
        <v>0</v>
      </c>
      <c r="C43" s="32">
        <f>Výsledky!D45</f>
        <v>0</v>
      </c>
      <c r="D43" s="55"/>
      <c r="E43" s="25"/>
      <c r="F43" s="78"/>
      <c r="G43" s="66">
        <f t="shared" si="1"/>
        <v>0</v>
      </c>
      <c r="H43" s="6"/>
      <c r="I43" s="6"/>
      <c r="J43" s="6"/>
      <c r="K43" s="6"/>
      <c r="L43" s="6"/>
      <c r="M43" s="6"/>
    </row>
    <row r="44" spans="1:13" ht="15.75">
      <c r="A44" s="42" t="str">
        <f>Výsledky!B46</f>
        <v>P</v>
      </c>
      <c r="B44" s="38">
        <f>Výsledky!C46</f>
        <v>0</v>
      </c>
      <c r="C44" s="32">
        <f>Výsledky!D46</f>
        <v>0</v>
      </c>
      <c r="D44" s="55"/>
      <c r="E44" s="25"/>
      <c r="F44" s="78"/>
      <c r="G44" s="66">
        <f t="shared" si="1"/>
        <v>0</v>
      </c>
      <c r="H44" s="6"/>
      <c r="I44" s="6"/>
      <c r="J44" s="6"/>
      <c r="K44" s="6"/>
      <c r="L44" s="6"/>
      <c r="M44" s="6"/>
    </row>
    <row r="45" spans="1:13" ht="15.75">
      <c r="A45" s="42" t="str">
        <f>Výsledky!B47</f>
        <v>P</v>
      </c>
      <c r="B45" s="38">
        <f>Výsledky!C47</f>
        <v>0</v>
      </c>
      <c r="C45" s="32">
        <f>Výsledky!D47</f>
        <v>0</v>
      </c>
      <c r="D45" s="55"/>
      <c r="E45" s="25"/>
      <c r="F45" s="78"/>
      <c r="G45" s="66">
        <f t="shared" si="1"/>
        <v>0</v>
      </c>
      <c r="H45" s="6"/>
      <c r="I45" s="6"/>
      <c r="J45" s="6"/>
      <c r="K45" s="6"/>
      <c r="L45" s="6"/>
      <c r="M45" s="6"/>
    </row>
    <row r="46" spans="1:13" ht="15.75">
      <c r="A46" s="42" t="str">
        <f>Výsledky!B48</f>
        <v>P</v>
      </c>
      <c r="B46" s="38">
        <f>Výsledky!C48</f>
        <v>0</v>
      </c>
      <c r="C46" s="32">
        <f>Výsledky!D48</f>
        <v>0</v>
      </c>
      <c r="D46" s="55"/>
      <c r="E46" s="25"/>
      <c r="F46" s="78"/>
      <c r="G46" s="66">
        <f t="shared" si="1"/>
        <v>0</v>
      </c>
      <c r="H46" s="6"/>
      <c r="I46" s="6"/>
      <c r="J46" s="6"/>
      <c r="K46" s="6"/>
      <c r="L46" s="6"/>
      <c r="M46" s="6"/>
    </row>
    <row r="47" spans="1:13" ht="15.75">
      <c r="A47" s="42" t="str">
        <f>Výsledky!B49</f>
        <v>P</v>
      </c>
      <c r="B47" s="38">
        <f>Výsledky!C49</f>
        <v>0</v>
      </c>
      <c r="C47" s="32">
        <f>Výsledky!D49</f>
        <v>0</v>
      </c>
      <c r="D47" s="55"/>
      <c r="E47" s="25"/>
      <c r="F47" s="78"/>
      <c r="G47" s="66">
        <f t="shared" si="1"/>
        <v>0</v>
      </c>
      <c r="H47" s="6"/>
      <c r="I47" s="6"/>
      <c r="J47" s="6"/>
      <c r="K47" s="6"/>
      <c r="L47" s="6"/>
      <c r="M47" s="6"/>
    </row>
    <row r="48" spans="1:13" ht="15.75">
      <c r="A48" s="42" t="str">
        <f>Výsledky!B50</f>
        <v>P</v>
      </c>
      <c r="B48" s="38">
        <f>Výsledky!C50</f>
        <v>0</v>
      </c>
      <c r="C48" s="32">
        <f>Výsledky!D50</f>
        <v>0</v>
      </c>
      <c r="D48" s="55"/>
      <c r="E48" s="25"/>
      <c r="F48" s="78"/>
      <c r="G48" s="66">
        <f t="shared" si="1"/>
        <v>0</v>
      </c>
      <c r="H48" s="6"/>
      <c r="I48" s="6"/>
      <c r="J48" s="6"/>
      <c r="K48" s="6"/>
      <c r="L48" s="6"/>
      <c r="M48" s="6"/>
    </row>
    <row r="49" spans="1:13" ht="15.75">
      <c r="A49" s="42" t="str">
        <f>Výsledky!B51</f>
        <v>P</v>
      </c>
      <c r="B49" s="38">
        <f>Výsledky!C51</f>
        <v>0</v>
      </c>
      <c r="C49" s="32">
        <f>Výsledky!D51</f>
        <v>0</v>
      </c>
      <c r="D49" s="55"/>
      <c r="E49" s="25"/>
      <c r="F49" s="78"/>
      <c r="G49" s="66">
        <f t="shared" si="1"/>
        <v>0</v>
      </c>
      <c r="H49" s="6"/>
      <c r="I49" s="6"/>
      <c r="J49" s="6"/>
      <c r="K49" s="6"/>
      <c r="L49" s="6"/>
      <c r="M49" s="6"/>
    </row>
    <row r="50" spans="1:13" ht="15.75">
      <c r="A50" s="42" t="str">
        <f>Výsledky!B52</f>
        <v>P</v>
      </c>
      <c r="B50" s="38">
        <f>Výsledky!C52</f>
        <v>0</v>
      </c>
      <c r="C50" s="32">
        <f>Výsledky!D52</f>
        <v>0</v>
      </c>
      <c r="D50" s="55"/>
      <c r="E50" s="25"/>
      <c r="F50" s="78"/>
      <c r="G50" s="66">
        <f t="shared" si="1"/>
        <v>0</v>
      </c>
      <c r="H50" s="6"/>
      <c r="I50" s="6"/>
      <c r="J50" s="6"/>
      <c r="K50" s="6"/>
      <c r="L50" s="6"/>
      <c r="M50" s="6"/>
    </row>
    <row r="51" spans="1:13" ht="15.75">
      <c r="A51" s="42" t="str">
        <f>Výsledky!B53</f>
        <v>P</v>
      </c>
      <c r="B51" s="38">
        <f>Výsledky!C53</f>
        <v>0</v>
      </c>
      <c r="C51" s="32">
        <f>Výsledky!D53</f>
        <v>0</v>
      </c>
      <c r="D51" s="55"/>
      <c r="E51" s="25"/>
      <c r="F51" s="78"/>
      <c r="G51" s="66">
        <f t="shared" si="1"/>
        <v>0</v>
      </c>
      <c r="H51" s="6"/>
      <c r="I51" s="6"/>
      <c r="J51" s="6"/>
      <c r="K51" s="6"/>
      <c r="L51" s="6"/>
      <c r="M51" s="6"/>
    </row>
    <row r="52" spans="1:13" ht="15.75">
      <c r="A52" s="42" t="str">
        <f>Výsledky!B54</f>
        <v>P</v>
      </c>
      <c r="B52" s="38">
        <f>Výsledky!C54</f>
        <v>0</v>
      </c>
      <c r="C52" s="32">
        <f>Výsledky!D54</f>
        <v>0</v>
      </c>
      <c r="D52" s="55"/>
      <c r="E52" s="25"/>
      <c r="F52" s="78"/>
      <c r="G52" s="66">
        <f t="shared" si="1"/>
        <v>0</v>
      </c>
      <c r="H52" s="6"/>
      <c r="I52" s="6"/>
      <c r="J52" s="6"/>
      <c r="K52" s="6"/>
      <c r="L52" s="6"/>
      <c r="M52" s="6"/>
    </row>
    <row r="53" spans="1:13" ht="16.5" thickBot="1">
      <c r="A53" s="43" t="str">
        <f>Výsledky!B55</f>
        <v>P</v>
      </c>
      <c r="B53" s="39">
        <f>Výsledky!C55</f>
        <v>0</v>
      </c>
      <c r="C53" s="33">
        <f>Výsledky!D55</f>
        <v>0</v>
      </c>
      <c r="D53" s="80"/>
      <c r="E53" s="82"/>
      <c r="F53" s="79"/>
      <c r="G53" s="67">
        <f t="shared" si="1"/>
        <v>0</v>
      </c>
      <c r="H53" s="6"/>
      <c r="I53" s="6"/>
      <c r="J53" s="6"/>
      <c r="K53" s="6"/>
      <c r="L53" s="6"/>
      <c r="M53" s="6"/>
    </row>
    <row r="54" spans="1:10" ht="12.75">
      <c r="A54" s="44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44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44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44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44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44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44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44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44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44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44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44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44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44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44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44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44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44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44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44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44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44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44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44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44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44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44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44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44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44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44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44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44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44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44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44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44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44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44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44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44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44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44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44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44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44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44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44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44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44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44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44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44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44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44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44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44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44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44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44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44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44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44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44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44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44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44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44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44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44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44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44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44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44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44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44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44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44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44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44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44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44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44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44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44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44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44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44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44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44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44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44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44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44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44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44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44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44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44"/>
      <c r="B152" s="6"/>
      <c r="C152" s="6"/>
      <c r="D152" s="6"/>
      <c r="E152" s="6"/>
      <c r="F152" s="6"/>
      <c r="G152" s="6"/>
      <c r="H152" s="6"/>
      <c r="I152" s="6"/>
      <c r="J152" s="6"/>
    </row>
  </sheetData>
  <sheetProtection/>
  <mergeCells count="1">
    <mergeCell ref="B1:F1"/>
  </mergeCells>
  <conditionalFormatting sqref="A4:A5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">
      <pane ySplit="525" topLeftCell="A1" activePane="bottomLeft" state="split"/>
      <selection pane="topLeft" activeCell="G3" sqref="G1:G16384"/>
      <selection pane="bottomLeft" activeCell="F32" sqref="F32"/>
    </sheetView>
  </sheetViews>
  <sheetFormatPr defaultColWidth="9.00390625" defaultRowHeight="12.75"/>
  <cols>
    <col min="1" max="1" width="5.625" style="40" customWidth="1"/>
    <col min="2" max="2" width="19.00390625" style="0" customWidth="1"/>
    <col min="3" max="3" width="16.625" style="0" customWidth="1"/>
    <col min="4" max="4" width="8.25390625" style="0" customWidth="1"/>
    <col min="5" max="5" width="4.375" style="0" customWidth="1"/>
    <col min="6" max="6" width="5.25390625" style="0" customWidth="1"/>
    <col min="7" max="7" width="9.00390625" style="0" customWidth="1"/>
    <col min="8" max="8" width="11.625" style="0" customWidth="1"/>
    <col min="10" max="10" width="11.375" style="0" bestFit="1" customWidth="1"/>
  </cols>
  <sheetData>
    <row r="1" spans="1:13" ht="15.75">
      <c r="A1" s="44"/>
      <c r="B1" s="144" t="s">
        <v>16</v>
      </c>
      <c r="C1" s="144"/>
      <c r="D1" s="144"/>
      <c r="E1" s="144"/>
      <c r="F1" s="144"/>
      <c r="G1" s="144"/>
      <c r="H1" s="6"/>
      <c r="I1" s="6"/>
      <c r="J1" s="6"/>
      <c r="K1" s="6"/>
      <c r="L1" s="6"/>
      <c r="M1" s="6"/>
    </row>
    <row r="2" spans="1:13" ht="13.5" thickBot="1">
      <c r="A2" s="44"/>
      <c r="B2" s="6"/>
      <c r="C2" s="6"/>
      <c r="D2" s="6"/>
      <c r="E2" s="6"/>
      <c r="F2" s="6"/>
      <c r="G2" s="6"/>
      <c r="H2" s="6">
        <f>(COUNTIF(H4:H53,"=0"))</f>
        <v>14</v>
      </c>
      <c r="I2" s="6"/>
      <c r="J2" s="6"/>
      <c r="K2" s="6"/>
      <c r="L2" s="6"/>
      <c r="M2" s="6"/>
    </row>
    <row r="3" spans="1:13" ht="16.5" thickBot="1">
      <c r="A3" s="44"/>
      <c r="B3" s="18"/>
      <c r="C3" s="18"/>
      <c r="D3" s="48" t="s">
        <v>20</v>
      </c>
      <c r="E3" s="49">
        <v>1</v>
      </c>
      <c r="F3" s="50">
        <v>2</v>
      </c>
      <c r="G3" s="19" t="s">
        <v>12</v>
      </c>
      <c r="H3" s="19" t="s">
        <v>13</v>
      </c>
      <c r="I3" s="6"/>
      <c r="J3" s="6"/>
      <c r="K3" s="6"/>
      <c r="L3" s="6"/>
      <c r="M3" s="6"/>
    </row>
    <row r="4" spans="1:13" ht="15.75">
      <c r="A4" s="41" t="str">
        <f>Výsledky!B6</f>
        <v>P</v>
      </c>
      <c r="B4" s="37" t="str">
        <f>Výsledky!C6</f>
        <v>Píša </v>
      </c>
      <c r="C4" s="31" t="str">
        <f>Výsledky!D6</f>
        <v>Ladislav</v>
      </c>
      <c r="D4" s="46">
        <v>200</v>
      </c>
      <c r="E4" s="51">
        <v>30</v>
      </c>
      <c r="F4" s="52">
        <v>9</v>
      </c>
      <c r="G4" s="68">
        <v>45.5</v>
      </c>
      <c r="H4" s="65">
        <f aca="true" t="shared" si="0" ref="H4:H35">SUM(D4:F4)-G4</f>
        <v>193.5</v>
      </c>
      <c r="I4" s="6"/>
      <c r="J4" s="6"/>
      <c r="K4" s="6"/>
      <c r="L4" s="6"/>
      <c r="M4" s="6"/>
    </row>
    <row r="5" spans="1:13" ht="15.75">
      <c r="A5" s="42" t="str">
        <f>Výsledky!B7</f>
        <v>P</v>
      </c>
      <c r="B5" s="38" t="str">
        <f>Výsledky!C7</f>
        <v>Fuksa  </v>
      </c>
      <c r="C5" s="32" t="str">
        <f>Výsledky!D7</f>
        <v>Viktor</v>
      </c>
      <c r="D5" s="47">
        <v>200</v>
      </c>
      <c r="E5" s="30">
        <v>40</v>
      </c>
      <c r="F5" s="25">
        <v>10</v>
      </c>
      <c r="G5" s="69">
        <v>44.18</v>
      </c>
      <c r="H5" s="66">
        <f t="shared" si="0"/>
        <v>205.82</v>
      </c>
      <c r="I5" s="6"/>
      <c r="J5" s="6"/>
      <c r="K5" s="6"/>
      <c r="L5" s="6"/>
      <c r="M5" s="6"/>
    </row>
    <row r="6" spans="1:13" ht="15.75">
      <c r="A6" s="42" t="str">
        <f>Výsledky!B8</f>
        <v>P</v>
      </c>
      <c r="B6" s="38" t="str">
        <f>Výsledky!C8</f>
        <v>Jílek  </v>
      </c>
      <c r="C6" s="32" t="str">
        <f>Výsledky!D8</f>
        <v>Milan</v>
      </c>
      <c r="D6" s="47">
        <v>200</v>
      </c>
      <c r="E6" s="30">
        <v>15</v>
      </c>
      <c r="F6" s="25">
        <v>6</v>
      </c>
      <c r="G6" s="69">
        <v>63.95</v>
      </c>
      <c r="H6" s="66">
        <f t="shared" si="0"/>
        <v>157.05</v>
      </c>
      <c r="I6" s="6"/>
      <c r="J6" s="6"/>
      <c r="K6" s="6"/>
      <c r="L6" s="6"/>
      <c r="M6" s="6"/>
    </row>
    <row r="7" spans="1:13" ht="15.75">
      <c r="A7" s="42" t="str">
        <f>Výsledky!B9</f>
        <v>P</v>
      </c>
      <c r="B7" s="38" t="str">
        <f>Výsledky!C9</f>
        <v>Červenka</v>
      </c>
      <c r="C7" s="32" t="str">
        <f>Výsledky!D9</f>
        <v>Pavel</v>
      </c>
      <c r="D7" s="47">
        <v>200</v>
      </c>
      <c r="E7" s="30">
        <v>10</v>
      </c>
      <c r="F7" s="25">
        <v>7</v>
      </c>
      <c r="G7" s="69">
        <v>38.04</v>
      </c>
      <c r="H7" s="66">
        <f t="shared" si="0"/>
        <v>178.96</v>
      </c>
      <c r="I7" s="6"/>
      <c r="J7" s="6"/>
      <c r="K7" s="6"/>
      <c r="L7" s="6"/>
      <c r="M7" s="6"/>
    </row>
    <row r="8" spans="1:13" ht="15.75">
      <c r="A8" s="42" t="str">
        <f>Výsledky!B10</f>
        <v>P</v>
      </c>
      <c r="B8" s="38" t="str">
        <f>Výsledky!C10</f>
        <v>Kostříž </v>
      </c>
      <c r="C8" s="32" t="str">
        <f>Výsledky!D10</f>
        <v>Jaroslav</v>
      </c>
      <c r="D8" s="47">
        <v>200</v>
      </c>
      <c r="E8" s="30">
        <v>30</v>
      </c>
      <c r="F8" s="25">
        <v>8</v>
      </c>
      <c r="G8" s="69">
        <v>46.83</v>
      </c>
      <c r="H8" s="66">
        <f t="shared" si="0"/>
        <v>191.17000000000002</v>
      </c>
      <c r="I8" s="6"/>
      <c r="J8" s="6"/>
      <c r="K8" s="6"/>
      <c r="L8" s="6"/>
      <c r="M8" s="6"/>
    </row>
    <row r="9" spans="1:13" ht="15.75">
      <c r="A9" s="42" t="str">
        <f>Výsledky!B11</f>
        <v>P</v>
      </c>
      <c r="B9" s="38" t="str">
        <f>Výsledky!C11</f>
        <v>Jelínek </v>
      </c>
      <c r="C9" s="32" t="str">
        <f>Výsledky!D11</f>
        <v>Antonín</v>
      </c>
      <c r="D9" s="47">
        <v>200</v>
      </c>
      <c r="E9" s="30">
        <v>40</v>
      </c>
      <c r="F9" s="25">
        <v>7</v>
      </c>
      <c r="G9" s="69">
        <v>33.15</v>
      </c>
      <c r="H9" s="66">
        <f t="shared" si="0"/>
        <v>213.85</v>
      </c>
      <c r="I9" s="6"/>
      <c r="J9" s="6"/>
      <c r="K9" s="6"/>
      <c r="L9" s="6"/>
      <c r="M9" s="6"/>
    </row>
    <row r="10" spans="1:13" ht="15.75">
      <c r="A10" s="42" t="str">
        <f>Výsledky!B12</f>
        <v>P</v>
      </c>
      <c r="B10" s="38" t="str">
        <f>Výsledky!C12</f>
        <v>Jíša   </v>
      </c>
      <c r="C10" s="32" t="str">
        <f>Výsledky!D12</f>
        <v>Miroslav</v>
      </c>
      <c r="D10" s="47">
        <v>200</v>
      </c>
      <c r="E10" s="30">
        <v>20</v>
      </c>
      <c r="F10" s="25">
        <v>9</v>
      </c>
      <c r="G10" s="69">
        <v>46.5</v>
      </c>
      <c r="H10" s="66">
        <f t="shared" si="0"/>
        <v>182.5</v>
      </c>
      <c r="I10" s="6"/>
      <c r="J10" s="6"/>
      <c r="K10" s="6"/>
      <c r="L10" s="6"/>
      <c r="M10" s="6"/>
    </row>
    <row r="11" spans="1:13" ht="15.75">
      <c r="A11" s="42" t="str">
        <f>Výsledky!B13</f>
        <v>P</v>
      </c>
      <c r="B11" s="38" t="str">
        <f>Výsledky!C13</f>
        <v>Získal </v>
      </c>
      <c r="C11" s="32" t="str">
        <f>Výsledky!D13</f>
        <v>Karel</v>
      </c>
      <c r="D11" s="47">
        <v>200</v>
      </c>
      <c r="E11" s="30">
        <v>40</v>
      </c>
      <c r="F11" s="25">
        <v>5</v>
      </c>
      <c r="G11" s="69">
        <v>35.68</v>
      </c>
      <c r="H11" s="66">
        <f t="shared" si="0"/>
        <v>209.32</v>
      </c>
      <c r="I11" s="6"/>
      <c r="J11" s="6"/>
      <c r="K11" s="6"/>
      <c r="L11" s="6"/>
      <c r="M11" s="6"/>
    </row>
    <row r="12" spans="1:13" ht="15.75">
      <c r="A12" s="42" t="str">
        <f>Výsledky!B14</f>
        <v>P</v>
      </c>
      <c r="B12" s="38" t="str">
        <f>Výsledky!C14</f>
        <v>Mesároš</v>
      </c>
      <c r="C12" s="32" t="str">
        <f>Výsledky!D14</f>
        <v>Štefan</v>
      </c>
      <c r="D12" s="47">
        <v>200</v>
      </c>
      <c r="E12" s="30">
        <v>40</v>
      </c>
      <c r="F12" s="25">
        <v>10</v>
      </c>
      <c r="G12" s="69">
        <v>37.16</v>
      </c>
      <c r="H12" s="66">
        <f t="shared" si="0"/>
        <v>212.84</v>
      </c>
      <c r="I12" s="6"/>
      <c r="J12" s="6"/>
      <c r="K12" s="6"/>
      <c r="L12" s="6"/>
      <c r="M12" s="6"/>
    </row>
    <row r="13" spans="1:13" ht="15.75">
      <c r="A13" s="42" t="str">
        <f>Výsledky!B15</f>
        <v>P</v>
      </c>
      <c r="B13" s="38" t="str">
        <f>Výsledky!C15</f>
        <v>Toman </v>
      </c>
      <c r="C13" s="32" t="str">
        <f>Výsledky!D15</f>
        <v>František</v>
      </c>
      <c r="D13" s="47">
        <v>200</v>
      </c>
      <c r="E13" s="30">
        <v>40</v>
      </c>
      <c r="F13" s="25">
        <v>10</v>
      </c>
      <c r="G13" s="69">
        <v>41.01</v>
      </c>
      <c r="H13" s="66">
        <f t="shared" si="0"/>
        <v>208.99</v>
      </c>
      <c r="I13" s="6"/>
      <c r="J13" s="6"/>
      <c r="K13" s="6"/>
      <c r="L13" s="6"/>
      <c r="M13" s="6"/>
    </row>
    <row r="14" spans="1:13" ht="15.75">
      <c r="A14" s="42" t="str">
        <f>Výsledky!B16</f>
        <v>P</v>
      </c>
      <c r="B14" s="38" t="str">
        <f>Výsledky!C16</f>
        <v>Švihálek </v>
      </c>
      <c r="C14" s="32" t="str">
        <f>Výsledky!D16</f>
        <v>Jiří</v>
      </c>
      <c r="D14" s="47">
        <v>200</v>
      </c>
      <c r="E14" s="30">
        <v>40</v>
      </c>
      <c r="F14" s="25">
        <v>8</v>
      </c>
      <c r="G14" s="69">
        <v>67.01</v>
      </c>
      <c r="H14" s="66">
        <f t="shared" si="0"/>
        <v>180.99</v>
      </c>
      <c r="I14" s="6"/>
      <c r="J14" s="6"/>
      <c r="K14" s="6"/>
      <c r="L14" s="6"/>
      <c r="M14" s="6"/>
    </row>
    <row r="15" spans="1:13" ht="15.75">
      <c r="A15" s="42" t="str">
        <f>Výsledky!B17</f>
        <v>P</v>
      </c>
      <c r="B15" s="38" t="str">
        <f>Výsledky!C17</f>
        <v>Vejslík </v>
      </c>
      <c r="C15" s="32" t="str">
        <f>Výsledky!D17</f>
        <v>Vladimír</v>
      </c>
      <c r="D15" s="47">
        <v>200</v>
      </c>
      <c r="E15" s="34">
        <v>20</v>
      </c>
      <c r="F15" s="27">
        <v>9</v>
      </c>
      <c r="G15" s="69">
        <v>28.81</v>
      </c>
      <c r="H15" s="66">
        <f t="shared" si="0"/>
        <v>200.19</v>
      </c>
      <c r="I15" s="6"/>
      <c r="J15" s="6"/>
      <c r="K15" s="6"/>
      <c r="L15" s="6"/>
      <c r="M15" s="6"/>
    </row>
    <row r="16" spans="1:13" ht="15.75">
      <c r="A16" s="42" t="str">
        <f>Výsledky!B18</f>
        <v>P</v>
      </c>
      <c r="B16" s="38" t="str">
        <f>Výsledky!C18</f>
        <v>Landkammer</v>
      </c>
      <c r="C16" s="32" t="str">
        <f>Výsledky!D18</f>
        <v>Václav</v>
      </c>
      <c r="D16" s="47">
        <v>200</v>
      </c>
      <c r="E16" s="30">
        <v>10</v>
      </c>
      <c r="F16" s="25">
        <v>9</v>
      </c>
      <c r="G16" s="69">
        <v>52.57</v>
      </c>
      <c r="H16" s="66">
        <f t="shared" si="0"/>
        <v>166.43</v>
      </c>
      <c r="I16" s="6"/>
      <c r="J16" s="6"/>
      <c r="K16" s="6"/>
      <c r="L16" s="6"/>
      <c r="M16" s="6"/>
    </row>
    <row r="17" spans="1:13" ht="15.75">
      <c r="A17" s="42" t="str">
        <f>Výsledky!B19</f>
        <v>P</v>
      </c>
      <c r="B17" s="38" t="str">
        <f>Výsledky!C19</f>
        <v>Bouda</v>
      </c>
      <c r="C17" s="32" t="str">
        <f>Výsledky!D19</f>
        <v>Lukáš</v>
      </c>
      <c r="D17" s="47">
        <v>200</v>
      </c>
      <c r="E17" s="30">
        <v>30</v>
      </c>
      <c r="F17" s="25">
        <v>8</v>
      </c>
      <c r="G17" s="69">
        <v>27.94</v>
      </c>
      <c r="H17" s="66">
        <f t="shared" si="0"/>
        <v>210.06</v>
      </c>
      <c r="I17" s="6"/>
      <c r="J17" s="6"/>
      <c r="K17" s="6"/>
      <c r="L17" s="6"/>
      <c r="M17" s="6"/>
    </row>
    <row r="18" spans="1:13" ht="15.75">
      <c r="A18" s="42" t="str">
        <f>Výsledky!B20</f>
        <v>P</v>
      </c>
      <c r="B18" s="38" t="str">
        <f>Výsledky!C20</f>
        <v>Žahourek</v>
      </c>
      <c r="C18" s="32" t="str">
        <f>Výsledky!D20</f>
        <v>Martin</v>
      </c>
      <c r="D18" s="47">
        <v>200</v>
      </c>
      <c r="E18" s="30">
        <v>0</v>
      </c>
      <c r="F18" s="25">
        <v>7</v>
      </c>
      <c r="G18" s="69">
        <v>68.41</v>
      </c>
      <c r="H18" s="66">
        <f t="shared" si="0"/>
        <v>138.59</v>
      </c>
      <c r="I18" s="6"/>
      <c r="J18" s="6"/>
      <c r="K18" s="6"/>
      <c r="L18" s="6"/>
      <c r="M18" s="6"/>
    </row>
    <row r="19" spans="1:13" ht="15.75">
      <c r="A19" s="42" t="str">
        <f>Výsledky!B21</f>
        <v>P</v>
      </c>
      <c r="B19" s="38" t="str">
        <f>Výsledky!C21</f>
        <v>Matějka </v>
      </c>
      <c r="C19" s="32" t="str">
        <f>Výsledky!D21</f>
        <v>Milan</v>
      </c>
      <c r="D19" s="47">
        <v>130</v>
      </c>
      <c r="E19" s="30">
        <v>20</v>
      </c>
      <c r="F19" s="25">
        <v>9</v>
      </c>
      <c r="G19" s="69">
        <v>104.8</v>
      </c>
      <c r="H19" s="66">
        <f t="shared" si="0"/>
        <v>54.2</v>
      </c>
      <c r="I19" s="6"/>
      <c r="J19" s="6"/>
      <c r="K19" s="6"/>
      <c r="L19" s="6"/>
      <c r="M19" s="6"/>
    </row>
    <row r="20" spans="1:13" ht="15.75">
      <c r="A20" s="42" t="str">
        <f>Výsledky!B22</f>
        <v>P</v>
      </c>
      <c r="B20" s="38" t="str">
        <f>Výsledky!C22</f>
        <v>Janovký </v>
      </c>
      <c r="C20" s="32" t="str">
        <f>Výsledky!D22</f>
        <v>Jiří</v>
      </c>
      <c r="D20" s="47">
        <v>200</v>
      </c>
      <c r="E20" s="30">
        <v>10</v>
      </c>
      <c r="F20" s="25">
        <v>8</v>
      </c>
      <c r="G20" s="69">
        <v>61.56</v>
      </c>
      <c r="H20" s="66">
        <f t="shared" si="0"/>
        <v>156.44</v>
      </c>
      <c r="I20" s="6"/>
      <c r="J20" s="6"/>
      <c r="K20" s="6"/>
      <c r="L20" s="6"/>
      <c r="M20" s="6"/>
    </row>
    <row r="21" spans="1:13" ht="15.75">
      <c r="A21" s="42" t="str">
        <f>Výsledky!B23</f>
        <v>P</v>
      </c>
      <c r="B21" s="38" t="str">
        <f>Výsledky!C23</f>
        <v>Vozdecký</v>
      </c>
      <c r="C21" s="32" t="str">
        <f>Výsledky!D23</f>
        <v>Václav</v>
      </c>
      <c r="D21" s="47">
        <v>150</v>
      </c>
      <c r="E21" s="30">
        <v>0</v>
      </c>
      <c r="F21" s="25">
        <v>4</v>
      </c>
      <c r="G21" s="69">
        <v>55.4</v>
      </c>
      <c r="H21" s="66">
        <f t="shared" si="0"/>
        <v>98.6</v>
      </c>
      <c r="I21" s="6"/>
      <c r="J21" s="6"/>
      <c r="K21" s="6"/>
      <c r="L21" s="6"/>
      <c r="M21" s="6"/>
    </row>
    <row r="22" spans="1:13" ht="15.75">
      <c r="A22" s="42" t="str">
        <f>Výsledky!B24</f>
        <v>P</v>
      </c>
      <c r="B22" s="38" t="str">
        <f>Výsledky!C24</f>
        <v>Janovský </v>
      </c>
      <c r="C22" s="32" t="str">
        <f>Výsledky!D24</f>
        <v>Mojmír</v>
      </c>
      <c r="D22" s="47">
        <v>200</v>
      </c>
      <c r="E22" s="30">
        <v>15</v>
      </c>
      <c r="F22" s="25">
        <v>8</v>
      </c>
      <c r="G22" s="69">
        <v>50.83</v>
      </c>
      <c r="H22" s="66">
        <f t="shared" si="0"/>
        <v>172.17000000000002</v>
      </c>
      <c r="I22" s="6"/>
      <c r="J22" s="6"/>
      <c r="K22" s="6"/>
      <c r="L22" s="6"/>
      <c r="M22" s="6"/>
    </row>
    <row r="23" spans="1:13" ht="15.75">
      <c r="A23" s="42" t="str">
        <f>Výsledky!B25</f>
        <v>P</v>
      </c>
      <c r="B23" s="38" t="str">
        <f>Výsledky!C25</f>
        <v>Fiala  </v>
      </c>
      <c r="C23" s="32" t="str">
        <f>Výsledky!D25</f>
        <v>Miroslav</v>
      </c>
      <c r="D23" s="47">
        <v>200</v>
      </c>
      <c r="E23" s="30">
        <v>40</v>
      </c>
      <c r="F23" s="25">
        <v>6</v>
      </c>
      <c r="G23" s="69">
        <v>42.79</v>
      </c>
      <c r="H23" s="66">
        <f t="shared" si="0"/>
        <v>203.21</v>
      </c>
      <c r="I23" s="6"/>
      <c r="J23" s="6"/>
      <c r="K23" s="6"/>
      <c r="L23" s="6"/>
      <c r="M23" s="6"/>
    </row>
    <row r="24" spans="1:13" ht="15.75">
      <c r="A24" s="42" t="str">
        <f>Výsledky!B26</f>
        <v>P</v>
      </c>
      <c r="B24" s="38" t="str">
        <f>Výsledky!C26</f>
        <v>Mironiuk</v>
      </c>
      <c r="C24" s="32" t="str">
        <f>Výsledky!D26</f>
        <v>Zdeněk</v>
      </c>
      <c r="D24" s="47">
        <v>200</v>
      </c>
      <c r="E24" s="30">
        <v>40</v>
      </c>
      <c r="F24" s="25">
        <v>6</v>
      </c>
      <c r="G24" s="69">
        <v>31.71</v>
      </c>
      <c r="H24" s="66">
        <f t="shared" si="0"/>
        <v>214.29</v>
      </c>
      <c r="I24" s="6"/>
      <c r="J24" s="6"/>
      <c r="K24" s="6"/>
      <c r="L24" s="6"/>
      <c r="M24" s="6"/>
    </row>
    <row r="25" spans="1:13" ht="15.75">
      <c r="A25" s="42" t="str">
        <f>Výsledky!B27</f>
        <v>P</v>
      </c>
      <c r="B25" s="38" t="str">
        <f>Výsledky!C27</f>
        <v>Nikodým</v>
      </c>
      <c r="C25" s="32" t="str">
        <f>Výsledky!D27</f>
        <v>David</v>
      </c>
      <c r="D25" s="47">
        <v>200</v>
      </c>
      <c r="E25" s="30">
        <v>40</v>
      </c>
      <c r="F25" s="25">
        <v>9</v>
      </c>
      <c r="G25" s="69">
        <v>26.88</v>
      </c>
      <c r="H25" s="66">
        <f t="shared" si="0"/>
        <v>222.12</v>
      </c>
      <c r="I25" s="6"/>
      <c r="J25" s="6"/>
      <c r="K25" s="6"/>
      <c r="L25" s="6"/>
      <c r="M25" s="6"/>
    </row>
    <row r="26" spans="1:13" ht="15.75">
      <c r="A26" s="42" t="str">
        <f>Výsledky!B28</f>
        <v>P</v>
      </c>
      <c r="B26" s="38" t="str">
        <f>Výsledky!C28</f>
        <v>Krejča</v>
      </c>
      <c r="C26" s="32" t="str">
        <f>Výsledky!D28</f>
        <v>Vladimír</v>
      </c>
      <c r="D26" s="47">
        <v>200</v>
      </c>
      <c r="E26" s="30">
        <v>10</v>
      </c>
      <c r="F26" s="25">
        <v>7</v>
      </c>
      <c r="G26" s="69">
        <v>58.6</v>
      </c>
      <c r="H26" s="66">
        <f t="shared" si="0"/>
        <v>158.4</v>
      </c>
      <c r="I26" s="6"/>
      <c r="J26" s="6"/>
      <c r="K26" s="6"/>
      <c r="L26" s="6"/>
      <c r="M26" s="6"/>
    </row>
    <row r="27" spans="1:13" ht="15.75">
      <c r="A27" s="42" t="str">
        <f>Výsledky!B29</f>
        <v>P</v>
      </c>
      <c r="B27" s="38" t="str">
        <f>Výsledky!C29</f>
        <v>Brejžek </v>
      </c>
      <c r="C27" s="32" t="str">
        <f>Výsledky!D29</f>
        <v>Vojtěch</v>
      </c>
      <c r="D27" s="47">
        <v>190</v>
      </c>
      <c r="E27" s="30">
        <v>20</v>
      </c>
      <c r="F27" s="25">
        <v>8</v>
      </c>
      <c r="G27" s="69">
        <v>40.66</v>
      </c>
      <c r="H27" s="66">
        <f t="shared" si="0"/>
        <v>177.34</v>
      </c>
      <c r="I27" s="6"/>
      <c r="J27" s="6"/>
      <c r="K27" s="6"/>
      <c r="L27" s="6"/>
      <c r="M27" s="6"/>
    </row>
    <row r="28" spans="1:13" ht="15.75">
      <c r="A28" s="42" t="str">
        <f>Výsledky!B30</f>
        <v>P</v>
      </c>
      <c r="B28" s="38" t="str">
        <f>Výsledky!C30</f>
        <v>Adensam </v>
      </c>
      <c r="C28" s="32" t="str">
        <f>Výsledky!D30</f>
        <v>Martin</v>
      </c>
      <c r="D28" s="47">
        <v>200</v>
      </c>
      <c r="E28" s="30">
        <v>40</v>
      </c>
      <c r="F28" s="25">
        <v>10</v>
      </c>
      <c r="G28" s="69">
        <v>34.71</v>
      </c>
      <c r="H28" s="66">
        <f t="shared" si="0"/>
        <v>215.29</v>
      </c>
      <c r="I28" s="6"/>
      <c r="J28" s="6"/>
      <c r="K28" s="6"/>
      <c r="L28" s="6"/>
      <c r="M28" s="6"/>
    </row>
    <row r="29" spans="1:13" ht="15.75">
      <c r="A29" s="42" t="str">
        <f>Výsledky!B31</f>
        <v>P</v>
      </c>
      <c r="B29" s="38" t="str">
        <f>Výsledky!C31</f>
        <v>Koch  st. </v>
      </c>
      <c r="C29" s="32" t="str">
        <f>Výsledky!D31</f>
        <v>Miroslav</v>
      </c>
      <c r="D29" s="47">
        <v>200</v>
      </c>
      <c r="E29" s="30">
        <v>40</v>
      </c>
      <c r="F29" s="25">
        <v>10</v>
      </c>
      <c r="G29" s="69">
        <v>63.22</v>
      </c>
      <c r="H29" s="66">
        <f t="shared" si="0"/>
        <v>186.78</v>
      </c>
      <c r="I29" s="6"/>
      <c r="J29" s="6"/>
      <c r="K29" s="6"/>
      <c r="L29" s="6"/>
      <c r="M29" s="6"/>
    </row>
    <row r="30" spans="1:13" ht="15.75">
      <c r="A30" s="42" t="str">
        <f>Výsledky!B32</f>
        <v>P</v>
      </c>
      <c r="B30" s="38" t="str">
        <f>Výsledky!C32</f>
        <v>Koch   ml.</v>
      </c>
      <c r="C30" s="32" t="str">
        <f>Výsledky!D32</f>
        <v>Miroslav</v>
      </c>
      <c r="D30" s="47">
        <v>200</v>
      </c>
      <c r="E30" s="30">
        <v>30</v>
      </c>
      <c r="F30" s="25">
        <v>7</v>
      </c>
      <c r="G30" s="69">
        <v>43.61</v>
      </c>
      <c r="H30" s="66">
        <f t="shared" si="0"/>
        <v>193.39</v>
      </c>
      <c r="I30" s="6"/>
      <c r="J30" s="6"/>
      <c r="K30" s="6"/>
      <c r="L30" s="6"/>
      <c r="M30" s="6"/>
    </row>
    <row r="31" spans="1:13" ht="15.75">
      <c r="A31" s="42" t="str">
        <f>Výsledky!B33</f>
        <v>P</v>
      </c>
      <c r="B31" s="38" t="str">
        <f>Výsledky!C33</f>
        <v>Mareš</v>
      </c>
      <c r="C31" s="32" t="str">
        <f>Výsledky!D33</f>
        <v>Rostislav</v>
      </c>
      <c r="D31" s="47">
        <v>200</v>
      </c>
      <c r="E31" s="30">
        <v>20</v>
      </c>
      <c r="F31" s="25">
        <v>4</v>
      </c>
      <c r="G31" s="69">
        <v>56.71</v>
      </c>
      <c r="H31" s="66">
        <f t="shared" si="0"/>
        <v>167.29</v>
      </c>
      <c r="I31" s="6"/>
      <c r="J31" s="6"/>
      <c r="K31" s="6"/>
      <c r="L31" s="6"/>
      <c r="M31" s="6"/>
    </row>
    <row r="32" spans="1:13" ht="15.75">
      <c r="A32" s="42" t="str">
        <f>Výsledky!B34</f>
        <v>P</v>
      </c>
      <c r="B32" s="38" t="str">
        <f>Výsledky!C34</f>
        <v>Andrle</v>
      </c>
      <c r="C32" s="32" t="str">
        <f>Výsledky!D34</f>
        <v>Filip</v>
      </c>
      <c r="D32" s="47">
        <v>180</v>
      </c>
      <c r="E32" s="30">
        <v>0</v>
      </c>
      <c r="F32" s="25">
        <v>0</v>
      </c>
      <c r="G32" s="69">
        <v>140.8</v>
      </c>
      <c r="H32" s="66">
        <f t="shared" si="0"/>
        <v>39.19999999999999</v>
      </c>
      <c r="I32" s="6"/>
      <c r="J32" s="6"/>
      <c r="K32" s="6"/>
      <c r="L32" s="6"/>
      <c r="M32" s="6"/>
    </row>
    <row r="33" spans="1:13" ht="15.75">
      <c r="A33" s="42" t="str">
        <f>Výsledky!B35</f>
        <v>R</v>
      </c>
      <c r="B33" s="38" t="str">
        <f>Výsledky!C35</f>
        <v>Jelínek </v>
      </c>
      <c r="C33" s="32" t="str">
        <f>Výsledky!D35</f>
        <v>Antonín</v>
      </c>
      <c r="D33" s="47">
        <v>200</v>
      </c>
      <c r="E33" s="30">
        <v>20</v>
      </c>
      <c r="F33" s="25">
        <v>9</v>
      </c>
      <c r="G33" s="69">
        <v>55.06</v>
      </c>
      <c r="H33" s="66">
        <f t="shared" si="0"/>
        <v>173.94</v>
      </c>
      <c r="I33" s="6"/>
      <c r="J33" s="6"/>
      <c r="K33" s="6"/>
      <c r="L33" s="6"/>
      <c r="M33" s="6"/>
    </row>
    <row r="34" spans="1:13" ht="15.75">
      <c r="A34" s="42" t="str">
        <f>Výsledky!B36</f>
        <v>R</v>
      </c>
      <c r="B34" s="38" t="str">
        <f>Výsledky!C36</f>
        <v>Jíša   </v>
      </c>
      <c r="C34" s="32" t="str">
        <f>Výsledky!D36</f>
        <v>Miroslav</v>
      </c>
      <c r="D34" s="47">
        <v>200</v>
      </c>
      <c r="E34" s="30">
        <v>40</v>
      </c>
      <c r="F34" s="25">
        <v>10</v>
      </c>
      <c r="G34" s="69">
        <v>53.88</v>
      </c>
      <c r="H34" s="66">
        <f t="shared" si="0"/>
        <v>196.12</v>
      </c>
      <c r="I34" s="6"/>
      <c r="J34" s="6"/>
      <c r="K34" s="6"/>
      <c r="L34" s="6"/>
      <c r="M34" s="6"/>
    </row>
    <row r="35" spans="1:13" ht="15.75">
      <c r="A35" s="42" t="str">
        <f>Výsledky!B37</f>
        <v>R</v>
      </c>
      <c r="B35" s="38" t="str">
        <f>Výsledky!C37</f>
        <v>Červenka</v>
      </c>
      <c r="C35" s="32" t="str">
        <f>Výsledky!D37</f>
        <v>Pavel</v>
      </c>
      <c r="D35" s="47">
        <v>200</v>
      </c>
      <c r="E35" s="30">
        <v>40</v>
      </c>
      <c r="F35" s="25">
        <v>8</v>
      </c>
      <c r="G35" s="69">
        <v>51.54</v>
      </c>
      <c r="H35" s="66">
        <f t="shared" si="0"/>
        <v>196.46</v>
      </c>
      <c r="I35" s="6"/>
      <c r="J35" s="6"/>
      <c r="K35" s="6"/>
      <c r="L35" s="6"/>
      <c r="M35" s="6"/>
    </row>
    <row r="36" spans="1:13" ht="15.75">
      <c r="A36" s="42" t="str">
        <f>Výsledky!B38</f>
        <v>R</v>
      </c>
      <c r="B36" s="38" t="str">
        <f>Výsledky!C38</f>
        <v>Švihálek </v>
      </c>
      <c r="C36" s="32" t="str">
        <f>Výsledky!D38</f>
        <v>Jiří</v>
      </c>
      <c r="D36" s="47">
        <v>200</v>
      </c>
      <c r="E36" s="30">
        <v>20</v>
      </c>
      <c r="F36" s="25">
        <v>7</v>
      </c>
      <c r="G36" s="69">
        <v>58.51</v>
      </c>
      <c r="H36" s="66">
        <f aca="true" t="shared" si="1" ref="H36:H53">SUM(D36:F36)-G36</f>
        <v>168.49</v>
      </c>
      <c r="I36" s="6"/>
      <c r="J36" s="6"/>
      <c r="K36" s="6"/>
      <c r="L36" s="6"/>
      <c r="M36" s="6"/>
    </row>
    <row r="37" spans="1:13" ht="15.75">
      <c r="A37" s="42" t="str">
        <f>Výsledky!B39</f>
        <v>R</v>
      </c>
      <c r="B37" s="38" t="str">
        <f>Výsledky!C39</f>
        <v>Mironiuk</v>
      </c>
      <c r="C37" s="32" t="str">
        <f>Výsledky!D39</f>
        <v>Zdeněk</v>
      </c>
      <c r="D37" s="47">
        <v>200</v>
      </c>
      <c r="E37" s="30">
        <v>30</v>
      </c>
      <c r="F37" s="25">
        <v>9</v>
      </c>
      <c r="G37" s="69">
        <v>44.31</v>
      </c>
      <c r="H37" s="66">
        <f t="shared" si="1"/>
        <v>194.69</v>
      </c>
      <c r="I37" s="6"/>
      <c r="J37" s="6"/>
      <c r="K37" s="6"/>
      <c r="L37" s="6"/>
      <c r="M37" s="6"/>
    </row>
    <row r="38" spans="1:13" ht="15.75">
      <c r="A38" s="42" t="str">
        <f>Výsledky!B40</f>
        <v>R</v>
      </c>
      <c r="B38" s="38" t="str">
        <f>Výsledky!C40</f>
        <v>Adensam </v>
      </c>
      <c r="C38" s="32" t="str">
        <f>Výsledky!D40</f>
        <v>Martin</v>
      </c>
      <c r="D38" s="47">
        <v>200</v>
      </c>
      <c r="E38" s="30">
        <v>20</v>
      </c>
      <c r="F38" s="25">
        <v>10</v>
      </c>
      <c r="G38" s="69">
        <v>52.36</v>
      </c>
      <c r="H38" s="66">
        <f t="shared" si="1"/>
        <v>177.64</v>
      </c>
      <c r="I38" s="6"/>
      <c r="J38" s="6"/>
      <c r="K38" s="6"/>
      <c r="L38" s="6"/>
      <c r="M38" s="6"/>
    </row>
    <row r="39" spans="1:13" ht="15.75">
      <c r="A39" s="42" t="str">
        <f>Výsledky!B41</f>
        <v>R</v>
      </c>
      <c r="B39" s="38" t="str">
        <f>Výsledky!C41</f>
        <v>Janovský </v>
      </c>
      <c r="C39" s="32" t="str">
        <f>Výsledky!D41</f>
        <v>Mojmír</v>
      </c>
      <c r="D39" s="47">
        <v>200</v>
      </c>
      <c r="E39" s="30">
        <v>10</v>
      </c>
      <c r="F39" s="25">
        <v>8</v>
      </c>
      <c r="G39" s="69">
        <v>103.8</v>
      </c>
      <c r="H39" s="66">
        <f t="shared" si="1"/>
        <v>114.2</v>
      </c>
      <c r="I39" s="6"/>
      <c r="J39" s="6"/>
      <c r="K39" s="6"/>
      <c r="L39" s="6"/>
      <c r="M39" s="6"/>
    </row>
    <row r="40" spans="1:13" ht="15.75">
      <c r="A40" s="42" t="str">
        <f>Výsledky!B42</f>
        <v>P</v>
      </c>
      <c r="B40" s="38">
        <f>Výsledky!C42</f>
        <v>0</v>
      </c>
      <c r="C40" s="32">
        <f>Výsledky!D42</f>
        <v>0</v>
      </c>
      <c r="D40" s="47"/>
      <c r="E40" s="30"/>
      <c r="F40" s="25"/>
      <c r="G40" s="69"/>
      <c r="H40" s="66">
        <f t="shared" si="1"/>
        <v>0</v>
      </c>
      <c r="I40" s="6"/>
      <c r="J40" s="6"/>
      <c r="K40" s="6"/>
      <c r="L40" s="6"/>
      <c r="M40" s="6"/>
    </row>
    <row r="41" spans="1:13" ht="15.75">
      <c r="A41" s="42" t="str">
        <f>Výsledky!B43</f>
        <v>P</v>
      </c>
      <c r="B41" s="38">
        <f>Výsledky!C43</f>
        <v>0</v>
      </c>
      <c r="C41" s="32">
        <f>Výsledky!D43</f>
        <v>0</v>
      </c>
      <c r="D41" s="47"/>
      <c r="E41" s="30"/>
      <c r="F41" s="25"/>
      <c r="G41" s="69"/>
      <c r="H41" s="66">
        <f t="shared" si="1"/>
        <v>0</v>
      </c>
      <c r="I41" s="6"/>
      <c r="J41" s="6"/>
      <c r="K41" s="6"/>
      <c r="L41" s="6"/>
      <c r="M41" s="6"/>
    </row>
    <row r="42" spans="1:13" ht="15.75">
      <c r="A42" s="42" t="str">
        <f>Výsledky!B44</f>
        <v>P</v>
      </c>
      <c r="B42" s="38">
        <f>Výsledky!C44</f>
        <v>0</v>
      </c>
      <c r="C42" s="32">
        <f>Výsledky!D44</f>
        <v>0</v>
      </c>
      <c r="D42" s="47"/>
      <c r="E42" s="30"/>
      <c r="F42" s="25"/>
      <c r="G42" s="69"/>
      <c r="H42" s="66">
        <f t="shared" si="1"/>
        <v>0</v>
      </c>
      <c r="I42" s="6"/>
      <c r="J42" s="6"/>
      <c r="K42" s="6"/>
      <c r="L42" s="6"/>
      <c r="M42" s="6"/>
    </row>
    <row r="43" spans="1:13" ht="15.75">
      <c r="A43" s="42" t="str">
        <f>Výsledky!B45</f>
        <v>P</v>
      </c>
      <c r="B43" s="38">
        <f>Výsledky!C45</f>
        <v>0</v>
      </c>
      <c r="C43" s="32">
        <f>Výsledky!D45</f>
        <v>0</v>
      </c>
      <c r="D43" s="47"/>
      <c r="E43" s="30"/>
      <c r="F43" s="25"/>
      <c r="G43" s="69"/>
      <c r="H43" s="66">
        <f t="shared" si="1"/>
        <v>0</v>
      </c>
      <c r="I43" s="6"/>
      <c r="J43" s="6"/>
      <c r="K43" s="6"/>
      <c r="L43" s="6"/>
      <c r="M43" s="6"/>
    </row>
    <row r="44" spans="1:13" ht="15.75">
      <c r="A44" s="42" t="str">
        <f>Výsledky!B46</f>
        <v>P</v>
      </c>
      <c r="B44" s="38">
        <f>Výsledky!C46</f>
        <v>0</v>
      </c>
      <c r="C44" s="32">
        <f>Výsledky!D46</f>
        <v>0</v>
      </c>
      <c r="D44" s="47"/>
      <c r="E44" s="30"/>
      <c r="F44" s="25"/>
      <c r="G44" s="69"/>
      <c r="H44" s="66">
        <f t="shared" si="1"/>
        <v>0</v>
      </c>
      <c r="I44" s="6"/>
      <c r="J44" s="6"/>
      <c r="K44" s="6"/>
      <c r="L44" s="6"/>
      <c r="M44" s="6"/>
    </row>
    <row r="45" spans="1:13" ht="15.75">
      <c r="A45" s="42" t="str">
        <f>Výsledky!B47</f>
        <v>P</v>
      </c>
      <c r="B45" s="38">
        <f>Výsledky!C47</f>
        <v>0</v>
      </c>
      <c r="C45" s="32">
        <f>Výsledky!D47</f>
        <v>0</v>
      </c>
      <c r="D45" s="47"/>
      <c r="E45" s="30"/>
      <c r="F45" s="25"/>
      <c r="G45" s="69"/>
      <c r="H45" s="66">
        <f t="shared" si="1"/>
        <v>0</v>
      </c>
      <c r="I45" s="6"/>
      <c r="J45" s="6"/>
      <c r="K45" s="6"/>
      <c r="L45" s="6"/>
      <c r="M45" s="6"/>
    </row>
    <row r="46" spans="1:13" ht="15.75">
      <c r="A46" s="42" t="str">
        <f>Výsledky!B48</f>
        <v>P</v>
      </c>
      <c r="B46" s="38">
        <f>Výsledky!C48</f>
        <v>0</v>
      </c>
      <c r="C46" s="32">
        <f>Výsledky!D48</f>
        <v>0</v>
      </c>
      <c r="D46" s="47"/>
      <c r="E46" s="30"/>
      <c r="F46" s="25"/>
      <c r="G46" s="69"/>
      <c r="H46" s="66">
        <f t="shared" si="1"/>
        <v>0</v>
      </c>
      <c r="I46" s="6"/>
      <c r="J46" s="6"/>
      <c r="K46" s="6"/>
      <c r="L46" s="6"/>
      <c r="M46" s="6"/>
    </row>
    <row r="47" spans="1:13" ht="15.75">
      <c r="A47" s="42" t="str">
        <f>Výsledky!B49</f>
        <v>P</v>
      </c>
      <c r="B47" s="38">
        <f>Výsledky!C49</f>
        <v>0</v>
      </c>
      <c r="C47" s="32">
        <f>Výsledky!D49</f>
        <v>0</v>
      </c>
      <c r="D47" s="47"/>
      <c r="E47" s="30"/>
      <c r="F47" s="25"/>
      <c r="G47" s="69"/>
      <c r="H47" s="66">
        <f t="shared" si="1"/>
        <v>0</v>
      </c>
      <c r="I47" s="6"/>
      <c r="J47" s="6"/>
      <c r="K47" s="6"/>
      <c r="L47" s="6"/>
      <c r="M47" s="6"/>
    </row>
    <row r="48" spans="1:13" ht="15.75">
      <c r="A48" s="42" t="str">
        <f>Výsledky!B50</f>
        <v>P</v>
      </c>
      <c r="B48" s="38">
        <f>Výsledky!C50</f>
        <v>0</v>
      </c>
      <c r="C48" s="32">
        <f>Výsledky!D50</f>
        <v>0</v>
      </c>
      <c r="D48" s="47"/>
      <c r="E48" s="30"/>
      <c r="F48" s="25"/>
      <c r="G48" s="69"/>
      <c r="H48" s="66">
        <f t="shared" si="1"/>
        <v>0</v>
      </c>
      <c r="I48" s="6"/>
      <c r="J48" s="6"/>
      <c r="K48" s="6"/>
      <c r="L48" s="6"/>
      <c r="M48" s="6"/>
    </row>
    <row r="49" spans="1:13" ht="15.75">
      <c r="A49" s="42" t="str">
        <f>Výsledky!B51</f>
        <v>P</v>
      </c>
      <c r="B49" s="38">
        <f>Výsledky!C51</f>
        <v>0</v>
      </c>
      <c r="C49" s="32">
        <f>Výsledky!D51</f>
        <v>0</v>
      </c>
      <c r="D49" s="47"/>
      <c r="E49" s="30"/>
      <c r="F49" s="25"/>
      <c r="G49" s="69"/>
      <c r="H49" s="66">
        <f t="shared" si="1"/>
        <v>0</v>
      </c>
      <c r="I49" s="6"/>
      <c r="J49" s="6"/>
      <c r="K49" s="6"/>
      <c r="L49" s="6"/>
      <c r="M49" s="6"/>
    </row>
    <row r="50" spans="1:13" ht="15.75">
      <c r="A50" s="42" t="str">
        <f>Výsledky!B52</f>
        <v>P</v>
      </c>
      <c r="B50" s="38">
        <f>Výsledky!C52</f>
        <v>0</v>
      </c>
      <c r="C50" s="32">
        <f>Výsledky!D52</f>
        <v>0</v>
      </c>
      <c r="D50" s="47"/>
      <c r="E50" s="30"/>
      <c r="F50" s="25"/>
      <c r="G50" s="69"/>
      <c r="H50" s="66">
        <f t="shared" si="1"/>
        <v>0</v>
      </c>
      <c r="I50" s="6"/>
      <c r="J50" s="6"/>
      <c r="K50" s="6"/>
      <c r="L50" s="6"/>
      <c r="M50" s="6"/>
    </row>
    <row r="51" spans="1:13" ht="15.75">
      <c r="A51" s="42" t="str">
        <f>Výsledky!B53</f>
        <v>P</v>
      </c>
      <c r="B51" s="38">
        <f>Výsledky!C53</f>
        <v>0</v>
      </c>
      <c r="C51" s="32">
        <f>Výsledky!D53</f>
        <v>0</v>
      </c>
      <c r="D51" s="47"/>
      <c r="E51" s="30"/>
      <c r="F51" s="25"/>
      <c r="G51" s="69"/>
      <c r="H51" s="66">
        <f t="shared" si="1"/>
        <v>0</v>
      </c>
      <c r="I51" s="6"/>
      <c r="J51" s="6"/>
      <c r="K51" s="6"/>
      <c r="L51" s="6"/>
      <c r="M51" s="6"/>
    </row>
    <row r="52" spans="1:13" ht="15.75">
      <c r="A52" s="42" t="str">
        <f>Výsledky!B54</f>
        <v>P</v>
      </c>
      <c r="B52" s="38">
        <f>Výsledky!C54</f>
        <v>0</v>
      </c>
      <c r="C52" s="32">
        <f>Výsledky!D54</f>
        <v>0</v>
      </c>
      <c r="D52" s="47"/>
      <c r="E52" s="30"/>
      <c r="F52" s="25"/>
      <c r="G52" s="69"/>
      <c r="H52" s="66">
        <f t="shared" si="1"/>
        <v>0</v>
      </c>
      <c r="I52" s="6"/>
      <c r="J52" s="6"/>
      <c r="K52" s="6"/>
      <c r="L52" s="6"/>
      <c r="M52" s="6"/>
    </row>
    <row r="53" spans="1:13" ht="16.5" thickBot="1">
      <c r="A53" s="43" t="str">
        <f>Výsledky!B55</f>
        <v>P</v>
      </c>
      <c r="B53" s="39">
        <f>Výsledky!C55</f>
        <v>0</v>
      </c>
      <c r="C53" s="33">
        <f>Výsledky!D55</f>
        <v>0</v>
      </c>
      <c r="D53" s="83"/>
      <c r="E53" s="84"/>
      <c r="F53" s="82"/>
      <c r="G53" s="70"/>
      <c r="H53" s="67">
        <f t="shared" si="1"/>
        <v>0</v>
      </c>
      <c r="I53" s="6"/>
      <c r="J53" s="6"/>
      <c r="K53" s="6"/>
      <c r="L53" s="6"/>
      <c r="M53" s="6"/>
    </row>
  </sheetData>
  <sheetProtection/>
  <mergeCells count="1">
    <mergeCell ref="B1:G1"/>
  </mergeCells>
  <conditionalFormatting sqref="A4:A5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">
      <pane ySplit="525" topLeftCell="A1" activePane="bottomLeft" state="split"/>
      <selection pane="topLeft" activeCell="G3" sqref="G1:P16384"/>
      <selection pane="bottomLeft" activeCell="G32" sqref="G32"/>
    </sheetView>
  </sheetViews>
  <sheetFormatPr defaultColWidth="9.00390625" defaultRowHeight="12.75"/>
  <cols>
    <col min="1" max="1" width="4.625" style="40" customWidth="1"/>
    <col min="2" max="2" width="19.625" style="0" customWidth="1"/>
    <col min="3" max="3" width="14.625" style="0" customWidth="1"/>
    <col min="4" max="4" width="7.25390625" style="0" customWidth="1"/>
    <col min="5" max="5" width="6.25390625" style="0" customWidth="1"/>
    <col min="6" max="6" width="6.875" style="0" customWidth="1"/>
    <col min="7" max="7" width="9.625" style="0" customWidth="1"/>
    <col min="8" max="8" width="11.625" style="0" customWidth="1"/>
    <col min="10" max="10" width="11.375" style="0" bestFit="1" customWidth="1"/>
  </cols>
  <sheetData>
    <row r="1" spans="1:13" ht="15.75">
      <c r="A1" s="44"/>
      <c r="B1" s="144" t="s">
        <v>15</v>
      </c>
      <c r="C1" s="144"/>
      <c r="D1" s="144"/>
      <c r="E1" s="144"/>
      <c r="F1" s="144"/>
      <c r="G1" s="144"/>
      <c r="H1" s="6"/>
      <c r="I1" s="6"/>
      <c r="J1" s="6"/>
      <c r="K1" s="6"/>
      <c r="L1" s="6"/>
      <c r="M1" s="6"/>
    </row>
    <row r="2" spans="1:13" ht="13.5" thickBot="1">
      <c r="A2" s="44"/>
      <c r="B2" s="6"/>
      <c r="C2" s="6"/>
      <c r="D2" s="6"/>
      <c r="E2" s="6"/>
      <c r="F2" s="6"/>
      <c r="G2" s="6"/>
      <c r="H2" s="6">
        <f>(COUNTIF(H4:H53,"=0"))</f>
        <v>14</v>
      </c>
      <c r="I2" s="6"/>
      <c r="J2" s="6"/>
      <c r="K2" s="6"/>
      <c r="L2" s="6"/>
      <c r="M2" s="6"/>
    </row>
    <row r="3" spans="1:13" ht="16.5" thickBot="1">
      <c r="A3" s="87"/>
      <c r="B3" s="88"/>
      <c r="C3" s="88"/>
      <c r="D3" s="48" t="s">
        <v>20</v>
      </c>
      <c r="E3" s="56">
        <v>1</v>
      </c>
      <c r="F3" s="57">
        <v>2</v>
      </c>
      <c r="G3" s="86" t="s">
        <v>12</v>
      </c>
      <c r="H3" s="19" t="s">
        <v>13</v>
      </c>
      <c r="I3" s="6"/>
      <c r="J3" s="6"/>
      <c r="K3" s="6"/>
      <c r="L3" s="6"/>
      <c r="M3" s="6"/>
    </row>
    <row r="4" spans="1:13" ht="15.75">
      <c r="A4" s="41" t="str">
        <f>Výsledky!B6</f>
        <v>P</v>
      </c>
      <c r="B4" s="37" t="str">
        <f>Výsledky!C6</f>
        <v>Píša </v>
      </c>
      <c r="C4" s="31" t="str">
        <f>Výsledky!D6</f>
        <v>Ladislav</v>
      </c>
      <c r="D4" s="54">
        <v>220</v>
      </c>
      <c r="E4" s="58">
        <v>9</v>
      </c>
      <c r="F4" s="52">
        <v>8</v>
      </c>
      <c r="G4" s="77">
        <v>44.02</v>
      </c>
      <c r="H4" s="65">
        <f aca="true" t="shared" si="0" ref="H4:H35">SUM(D4:F4)-G4</f>
        <v>192.98</v>
      </c>
      <c r="I4" s="6"/>
      <c r="J4" s="6"/>
      <c r="K4" s="6"/>
      <c r="L4" s="6"/>
      <c r="M4" s="6"/>
    </row>
    <row r="5" spans="1:13" ht="15.75">
      <c r="A5" s="42" t="str">
        <f>Výsledky!B7</f>
        <v>P</v>
      </c>
      <c r="B5" s="38" t="str">
        <f>Výsledky!C7</f>
        <v>Fuksa  </v>
      </c>
      <c r="C5" s="32" t="str">
        <f>Výsledky!D7</f>
        <v>Viktor</v>
      </c>
      <c r="D5" s="55">
        <v>220</v>
      </c>
      <c r="E5" s="59">
        <v>9</v>
      </c>
      <c r="F5" s="25">
        <v>0</v>
      </c>
      <c r="G5" s="78">
        <v>46.15</v>
      </c>
      <c r="H5" s="66">
        <f t="shared" si="0"/>
        <v>182.85</v>
      </c>
      <c r="I5" s="6"/>
      <c r="J5" s="6"/>
      <c r="K5" s="6"/>
      <c r="L5" s="6"/>
      <c r="M5" s="6"/>
    </row>
    <row r="6" spans="1:13" ht="15.75">
      <c r="A6" s="42" t="str">
        <f>Výsledky!B8</f>
        <v>P</v>
      </c>
      <c r="B6" s="38" t="str">
        <f>Výsledky!C8</f>
        <v>Jílek  </v>
      </c>
      <c r="C6" s="32" t="str">
        <f>Výsledky!D8</f>
        <v>Milan</v>
      </c>
      <c r="D6" s="55">
        <v>220</v>
      </c>
      <c r="E6" s="59">
        <v>7</v>
      </c>
      <c r="F6" s="25">
        <v>9</v>
      </c>
      <c r="G6" s="78">
        <v>72.78</v>
      </c>
      <c r="H6" s="66">
        <f t="shared" si="0"/>
        <v>163.22</v>
      </c>
      <c r="I6" s="6"/>
      <c r="J6" s="6"/>
      <c r="K6" s="6"/>
      <c r="L6" s="6"/>
      <c r="M6" s="6"/>
    </row>
    <row r="7" spans="1:13" ht="15.75">
      <c r="A7" s="42" t="str">
        <f>Výsledky!B9</f>
        <v>P</v>
      </c>
      <c r="B7" s="38" t="str">
        <f>Výsledky!C9</f>
        <v>Červenka</v>
      </c>
      <c r="C7" s="32" t="str">
        <f>Výsledky!D9</f>
        <v>Pavel</v>
      </c>
      <c r="D7" s="55">
        <v>220</v>
      </c>
      <c r="E7" s="59">
        <v>9</v>
      </c>
      <c r="F7" s="25">
        <v>8</v>
      </c>
      <c r="G7" s="78">
        <v>41.79</v>
      </c>
      <c r="H7" s="66">
        <f t="shared" si="0"/>
        <v>195.21</v>
      </c>
      <c r="I7" s="6"/>
      <c r="J7" s="6"/>
      <c r="K7" s="6"/>
      <c r="L7" s="6"/>
      <c r="M7" s="6"/>
    </row>
    <row r="8" spans="1:13" ht="15.75">
      <c r="A8" s="42" t="str">
        <f>Výsledky!B10</f>
        <v>P</v>
      </c>
      <c r="B8" s="38" t="str">
        <f>Výsledky!C10</f>
        <v>Kostříž </v>
      </c>
      <c r="C8" s="32" t="str">
        <f>Výsledky!D10</f>
        <v>Jaroslav</v>
      </c>
      <c r="D8" s="55">
        <v>220</v>
      </c>
      <c r="E8" s="59">
        <v>8</v>
      </c>
      <c r="F8" s="25">
        <v>7</v>
      </c>
      <c r="G8" s="78">
        <v>45.68</v>
      </c>
      <c r="H8" s="66">
        <f t="shared" si="0"/>
        <v>189.32</v>
      </c>
      <c r="I8" s="6"/>
      <c r="J8" s="6"/>
      <c r="K8" s="6"/>
      <c r="L8" s="6"/>
      <c r="M8" s="6"/>
    </row>
    <row r="9" spans="1:13" ht="15.75">
      <c r="A9" s="42" t="str">
        <f>Výsledky!B11</f>
        <v>P</v>
      </c>
      <c r="B9" s="38" t="str">
        <f>Výsledky!C11</f>
        <v>Jelínek </v>
      </c>
      <c r="C9" s="32" t="str">
        <f>Výsledky!D11</f>
        <v>Antonín</v>
      </c>
      <c r="D9" s="55">
        <v>220</v>
      </c>
      <c r="E9" s="59">
        <v>7</v>
      </c>
      <c r="F9" s="25">
        <v>8</v>
      </c>
      <c r="G9" s="78">
        <v>37.45</v>
      </c>
      <c r="H9" s="66">
        <f t="shared" si="0"/>
        <v>197.55</v>
      </c>
      <c r="I9" s="6"/>
      <c r="J9" s="6"/>
      <c r="K9" s="6"/>
      <c r="L9" s="6"/>
      <c r="M9" s="6"/>
    </row>
    <row r="10" spans="1:13" ht="15.75">
      <c r="A10" s="42" t="str">
        <f>Výsledky!B12</f>
        <v>P</v>
      </c>
      <c r="B10" s="38" t="str">
        <f>Výsledky!C12</f>
        <v>Jíša   </v>
      </c>
      <c r="C10" s="32" t="str">
        <f>Výsledky!D12</f>
        <v>Miroslav</v>
      </c>
      <c r="D10" s="55">
        <v>220</v>
      </c>
      <c r="E10" s="59">
        <v>8</v>
      </c>
      <c r="F10" s="25">
        <v>9</v>
      </c>
      <c r="G10" s="78">
        <v>36.61</v>
      </c>
      <c r="H10" s="66">
        <f t="shared" si="0"/>
        <v>200.39</v>
      </c>
      <c r="I10" s="6"/>
      <c r="J10" s="6"/>
      <c r="K10" s="6"/>
      <c r="L10" s="6"/>
      <c r="M10" s="6"/>
    </row>
    <row r="11" spans="1:13" ht="15.75">
      <c r="A11" s="42" t="str">
        <f>Výsledky!B13</f>
        <v>P</v>
      </c>
      <c r="B11" s="38" t="str">
        <f>Výsledky!C13</f>
        <v>Získal </v>
      </c>
      <c r="C11" s="32" t="str">
        <f>Výsledky!D13</f>
        <v>Karel</v>
      </c>
      <c r="D11" s="55">
        <v>220</v>
      </c>
      <c r="E11" s="59">
        <v>8</v>
      </c>
      <c r="F11" s="25">
        <v>7</v>
      </c>
      <c r="G11" s="78">
        <v>47.03</v>
      </c>
      <c r="H11" s="66">
        <f t="shared" si="0"/>
        <v>187.97</v>
      </c>
      <c r="I11" s="6"/>
      <c r="J11" s="6"/>
      <c r="K11" s="6"/>
      <c r="L11" s="6"/>
      <c r="M11" s="6"/>
    </row>
    <row r="12" spans="1:13" ht="15.75">
      <c r="A12" s="42" t="str">
        <f>Výsledky!B14</f>
        <v>P</v>
      </c>
      <c r="B12" s="38" t="str">
        <f>Výsledky!C14</f>
        <v>Mesároš</v>
      </c>
      <c r="C12" s="32" t="str">
        <f>Výsledky!D14</f>
        <v>Štefan</v>
      </c>
      <c r="D12" s="55">
        <v>220</v>
      </c>
      <c r="E12" s="59">
        <v>9</v>
      </c>
      <c r="F12" s="25">
        <v>9</v>
      </c>
      <c r="G12" s="78">
        <v>34.71</v>
      </c>
      <c r="H12" s="66">
        <f t="shared" si="0"/>
        <v>203.29</v>
      </c>
      <c r="I12" s="6"/>
      <c r="J12" s="6"/>
      <c r="K12" s="6"/>
      <c r="L12" s="6"/>
      <c r="M12" s="6"/>
    </row>
    <row r="13" spans="1:13" ht="15.75">
      <c r="A13" s="42" t="str">
        <f>Výsledky!B15</f>
        <v>P</v>
      </c>
      <c r="B13" s="38" t="str">
        <f>Výsledky!C15</f>
        <v>Toman </v>
      </c>
      <c r="C13" s="32" t="str">
        <f>Výsledky!D15</f>
        <v>František</v>
      </c>
      <c r="D13" s="55">
        <v>220</v>
      </c>
      <c r="E13" s="59">
        <v>10</v>
      </c>
      <c r="F13" s="25">
        <v>0</v>
      </c>
      <c r="G13" s="78">
        <v>42.36</v>
      </c>
      <c r="H13" s="66">
        <f t="shared" si="0"/>
        <v>187.64</v>
      </c>
      <c r="I13" s="6"/>
      <c r="J13" s="6"/>
      <c r="K13" s="6"/>
      <c r="L13" s="6"/>
      <c r="M13" s="6"/>
    </row>
    <row r="14" spans="1:13" ht="15.75">
      <c r="A14" s="42" t="str">
        <f>Výsledky!B16</f>
        <v>P</v>
      </c>
      <c r="B14" s="38" t="str">
        <f>Výsledky!C16</f>
        <v>Švihálek </v>
      </c>
      <c r="C14" s="32" t="str">
        <f>Výsledky!D16</f>
        <v>Jiří</v>
      </c>
      <c r="D14" s="55">
        <v>220</v>
      </c>
      <c r="E14" s="59">
        <v>10</v>
      </c>
      <c r="F14" s="25">
        <v>6</v>
      </c>
      <c r="G14" s="78">
        <v>43.95</v>
      </c>
      <c r="H14" s="66">
        <f t="shared" si="0"/>
        <v>192.05</v>
      </c>
      <c r="I14" s="6"/>
      <c r="J14" s="6"/>
      <c r="K14" s="6"/>
      <c r="L14" s="6"/>
      <c r="M14" s="6"/>
    </row>
    <row r="15" spans="1:13" ht="15.75">
      <c r="A15" s="42" t="str">
        <f>Výsledky!B17</f>
        <v>P</v>
      </c>
      <c r="B15" s="38" t="str">
        <f>Výsledky!C17</f>
        <v>Vejslík </v>
      </c>
      <c r="C15" s="32" t="str">
        <f>Výsledky!D17</f>
        <v>Vladimír</v>
      </c>
      <c r="D15" s="55">
        <v>220</v>
      </c>
      <c r="E15" s="60">
        <v>9</v>
      </c>
      <c r="F15" s="27">
        <v>7</v>
      </c>
      <c r="G15" s="78">
        <v>25.98</v>
      </c>
      <c r="H15" s="66">
        <f t="shared" si="0"/>
        <v>210.02</v>
      </c>
      <c r="I15" s="6"/>
      <c r="J15" s="6"/>
      <c r="K15" s="6"/>
      <c r="L15" s="6"/>
      <c r="M15" s="6"/>
    </row>
    <row r="16" spans="1:13" ht="15.75">
      <c r="A16" s="42" t="str">
        <f>Výsledky!B18</f>
        <v>P</v>
      </c>
      <c r="B16" s="38" t="str">
        <f>Výsledky!C18</f>
        <v>Landkammer</v>
      </c>
      <c r="C16" s="32" t="str">
        <f>Výsledky!D18</f>
        <v>Václav</v>
      </c>
      <c r="D16" s="55">
        <v>220</v>
      </c>
      <c r="E16" s="59">
        <v>9</v>
      </c>
      <c r="F16" s="25">
        <v>9</v>
      </c>
      <c r="G16" s="78">
        <v>72.58</v>
      </c>
      <c r="H16" s="66">
        <f t="shared" si="0"/>
        <v>165.42000000000002</v>
      </c>
      <c r="I16" s="6"/>
      <c r="J16" s="6"/>
      <c r="K16" s="6"/>
      <c r="L16" s="6"/>
      <c r="M16" s="6"/>
    </row>
    <row r="17" spans="1:13" ht="15.75">
      <c r="A17" s="42" t="str">
        <f>Výsledky!B19</f>
        <v>P</v>
      </c>
      <c r="B17" s="38" t="str">
        <f>Výsledky!C19</f>
        <v>Bouda</v>
      </c>
      <c r="C17" s="32" t="str">
        <f>Výsledky!D19</f>
        <v>Lukáš</v>
      </c>
      <c r="D17" s="55">
        <v>220</v>
      </c>
      <c r="E17" s="59">
        <v>10</v>
      </c>
      <c r="F17" s="25">
        <v>9</v>
      </c>
      <c r="G17" s="78">
        <v>41.51</v>
      </c>
      <c r="H17" s="66">
        <f t="shared" si="0"/>
        <v>197.49</v>
      </c>
      <c r="I17" s="6"/>
      <c r="J17" s="6"/>
      <c r="K17" s="6"/>
      <c r="L17" s="6"/>
      <c r="M17" s="6"/>
    </row>
    <row r="18" spans="1:13" ht="15.75">
      <c r="A18" s="42" t="str">
        <f>Výsledky!B20</f>
        <v>P</v>
      </c>
      <c r="B18" s="38" t="str">
        <f>Výsledky!C20</f>
        <v>Žahourek</v>
      </c>
      <c r="C18" s="32" t="str">
        <f>Výsledky!D20</f>
        <v>Martin</v>
      </c>
      <c r="D18" s="55">
        <v>220</v>
      </c>
      <c r="E18" s="59">
        <v>8</v>
      </c>
      <c r="F18" s="25">
        <v>8</v>
      </c>
      <c r="G18" s="78">
        <v>61.8</v>
      </c>
      <c r="H18" s="66">
        <f t="shared" si="0"/>
        <v>174.2</v>
      </c>
      <c r="I18" s="6"/>
      <c r="J18" s="6"/>
      <c r="K18" s="6"/>
      <c r="L18" s="6"/>
      <c r="M18" s="6"/>
    </row>
    <row r="19" spans="1:13" ht="15.75">
      <c r="A19" s="42" t="str">
        <f>Výsledky!B21</f>
        <v>P</v>
      </c>
      <c r="B19" s="38" t="str">
        <f>Výsledky!C21</f>
        <v>Matějka </v>
      </c>
      <c r="C19" s="32" t="str">
        <f>Výsledky!D21</f>
        <v>Milan</v>
      </c>
      <c r="D19" s="55">
        <v>210</v>
      </c>
      <c r="E19" s="59">
        <v>0</v>
      </c>
      <c r="F19" s="25">
        <v>0</v>
      </c>
      <c r="G19" s="78">
        <v>109.7</v>
      </c>
      <c r="H19" s="66">
        <f t="shared" si="0"/>
        <v>100.3</v>
      </c>
      <c r="I19" s="6"/>
      <c r="J19" s="6"/>
      <c r="K19" s="6"/>
      <c r="L19" s="6"/>
      <c r="M19" s="6"/>
    </row>
    <row r="20" spans="1:13" ht="15.75">
      <c r="A20" s="42" t="str">
        <f>Výsledky!B22</f>
        <v>P</v>
      </c>
      <c r="B20" s="38" t="str">
        <f>Výsledky!C22</f>
        <v>Janovký </v>
      </c>
      <c r="C20" s="32" t="str">
        <f>Výsledky!D22</f>
        <v>Jiří</v>
      </c>
      <c r="D20" s="55">
        <v>220</v>
      </c>
      <c r="E20" s="59">
        <v>9</v>
      </c>
      <c r="F20" s="25">
        <v>0</v>
      </c>
      <c r="G20" s="78">
        <v>71.58</v>
      </c>
      <c r="H20" s="66">
        <f t="shared" si="0"/>
        <v>157.42000000000002</v>
      </c>
      <c r="I20" s="6"/>
      <c r="J20" s="6"/>
      <c r="K20" s="6"/>
      <c r="L20" s="6"/>
      <c r="M20" s="6"/>
    </row>
    <row r="21" spans="1:13" ht="15.75">
      <c r="A21" s="42" t="str">
        <f>Výsledky!B23</f>
        <v>P</v>
      </c>
      <c r="B21" s="38" t="str">
        <f>Výsledky!C23</f>
        <v>Vozdecký</v>
      </c>
      <c r="C21" s="32" t="str">
        <f>Výsledky!D23</f>
        <v>Václav</v>
      </c>
      <c r="D21" s="55">
        <v>60</v>
      </c>
      <c r="E21" s="59">
        <v>0</v>
      </c>
      <c r="F21" s="25">
        <v>0</v>
      </c>
      <c r="G21" s="78">
        <v>109.7</v>
      </c>
      <c r="H21" s="66">
        <f t="shared" si="0"/>
        <v>-49.7</v>
      </c>
      <c r="I21" s="6"/>
      <c r="J21" s="6"/>
      <c r="K21" s="6"/>
      <c r="L21" s="6"/>
      <c r="M21" s="6"/>
    </row>
    <row r="22" spans="1:13" ht="15.75">
      <c r="A22" s="42" t="str">
        <f>Výsledky!B24</f>
        <v>P</v>
      </c>
      <c r="B22" s="38" t="str">
        <f>Výsledky!C24</f>
        <v>Janovský </v>
      </c>
      <c r="C22" s="32" t="str">
        <f>Výsledky!D24</f>
        <v>Mojmír</v>
      </c>
      <c r="D22" s="55">
        <v>220</v>
      </c>
      <c r="E22" s="59">
        <v>10</v>
      </c>
      <c r="F22" s="25">
        <v>9</v>
      </c>
      <c r="G22" s="78">
        <v>51.02</v>
      </c>
      <c r="H22" s="66">
        <f t="shared" si="0"/>
        <v>187.98</v>
      </c>
      <c r="I22" s="6"/>
      <c r="J22" s="6"/>
      <c r="K22" s="6"/>
      <c r="L22" s="6"/>
      <c r="M22" s="6"/>
    </row>
    <row r="23" spans="1:13" ht="15.75">
      <c r="A23" s="42" t="str">
        <f>Výsledky!B25</f>
        <v>P</v>
      </c>
      <c r="B23" s="38" t="str">
        <f>Výsledky!C25</f>
        <v>Fiala  </v>
      </c>
      <c r="C23" s="32" t="str">
        <f>Výsledky!D25</f>
        <v>Miroslav</v>
      </c>
      <c r="D23" s="55">
        <v>220</v>
      </c>
      <c r="E23" s="59">
        <v>8</v>
      </c>
      <c r="F23" s="25">
        <v>6</v>
      </c>
      <c r="G23" s="78">
        <v>39.38</v>
      </c>
      <c r="H23" s="66">
        <f t="shared" si="0"/>
        <v>194.62</v>
      </c>
      <c r="I23" s="6"/>
      <c r="J23" s="6"/>
      <c r="K23" s="6"/>
      <c r="L23" s="6"/>
      <c r="M23" s="6"/>
    </row>
    <row r="24" spans="1:13" ht="15.75">
      <c r="A24" s="42" t="str">
        <f>Výsledky!B26</f>
        <v>P</v>
      </c>
      <c r="B24" s="38" t="str">
        <f>Výsledky!C26</f>
        <v>Mironiuk</v>
      </c>
      <c r="C24" s="32" t="str">
        <f>Výsledky!D26</f>
        <v>Zdeněk</v>
      </c>
      <c r="D24" s="55">
        <v>220</v>
      </c>
      <c r="E24" s="59">
        <v>9</v>
      </c>
      <c r="F24" s="25">
        <v>7</v>
      </c>
      <c r="G24" s="78">
        <v>31.43</v>
      </c>
      <c r="H24" s="66">
        <f t="shared" si="0"/>
        <v>204.57</v>
      </c>
      <c r="I24" s="6"/>
      <c r="J24" s="6"/>
      <c r="K24" s="6"/>
      <c r="L24" s="6"/>
      <c r="M24" s="6"/>
    </row>
    <row r="25" spans="1:13" ht="15.75">
      <c r="A25" s="42" t="str">
        <f>Výsledky!B27</f>
        <v>P</v>
      </c>
      <c r="B25" s="38" t="str">
        <f>Výsledky!C27</f>
        <v>Nikodým</v>
      </c>
      <c r="C25" s="32" t="str">
        <f>Výsledky!D27</f>
        <v>David</v>
      </c>
      <c r="D25" s="55">
        <v>220</v>
      </c>
      <c r="E25" s="59">
        <v>8</v>
      </c>
      <c r="F25" s="25">
        <v>7</v>
      </c>
      <c r="G25" s="78">
        <v>31.76</v>
      </c>
      <c r="H25" s="66">
        <f t="shared" si="0"/>
        <v>203.24</v>
      </c>
      <c r="I25" s="6"/>
      <c r="J25" s="6"/>
      <c r="K25" s="6"/>
      <c r="L25" s="6"/>
      <c r="M25" s="6"/>
    </row>
    <row r="26" spans="1:13" ht="15.75">
      <c r="A26" s="42" t="str">
        <f>Výsledky!B28</f>
        <v>P</v>
      </c>
      <c r="B26" s="38" t="str">
        <f>Výsledky!C28</f>
        <v>Krejča</v>
      </c>
      <c r="C26" s="32" t="str">
        <f>Výsledky!D28</f>
        <v>Vladimír</v>
      </c>
      <c r="D26" s="55">
        <v>220</v>
      </c>
      <c r="E26" s="59">
        <v>8</v>
      </c>
      <c r="F26" s="25">
        <v>8</v>
      </c>
      <c r="G26" s="78">
        <v>48.74</v>
      </c>
      <c r="H26" s="66">
        <f t="shared" si="0"/>
        <v>187.26</v>
      </c>
      <c r="I26" s="6"/>
      <c r="J26" s="6"/>
      <c r="K26" s="6"/>
      <c r="L26" s="6"/>
      <c r="M26" s="6"/>
    </row>
    <row r="27" spans="1:13" ht="15.75">
      <c r="A27" s="42" t="str">
        <f>Výsledky!B29</f>
        <v>P</v>
      </c>
      <c r="B27" s="38" t="str">
        <f>Výsledky!C29</f>
        <v>Brejžek </v>
      </c>
      <c r="C27" s="32" t="str">
        <f>Výsledky!D29</f>
        <v>Vojtěch</v>
      </c>
      <c r="D27" s="55">
        <v>220</v>
      </c>
      <c r="E27" s="59">
        <v>9</v>
      </c>
      <c r="F27" s="25">
        <v>0</v>
      </c>
      <c r="G27" s="78">
        <v>53.22</v>
      </c>
      <c r="H27" s="66">
        <f t="shared" si="0"/>
        <v>175.78</v>
      </c>
      <c r="I27" s="6"/>
      <c r="J27" s="6"/>
      <c r="K27" s="6"/>
      <c r="L27" s="6"/>
      <c r="M27" s="6"/>
    </row>
    <row r="28" spans="1:13" ht="15.75">
      <c r="A28" s="42" t="str">
        <f>Výsledky!B30</f>
        <v>P</v>
      </c>
      <c r="B28" s="38" t="str">
        <f>Výsledky!C30</f>
        <v>Adensam </v>
      </c>
      <c r="C28" s="32" t="str">
        <f>Výsledky!D30</f>
        <v>Martin</v>
      </c>
      <c r="D28" s="55">
        <v>220</v>
      </c>
      <c r="E28" s="59">
        <v>8</v>
      </c>
      <c r="F28" s="25">
        <v>6</v>
      </c>
      <c r="G28" s="78">
        <v>35.05</v>
      </c>
      <c r="H28" s="66">
        <f t="shared" si="0"/>
        <v>198.95</v>
      </c>
      <c r="I28" s="6"/>
      <c r="J28" s="6"/>
      <c r="K28" s="6"/>
      <c r="L28" s="6"/>
      <c r="M28" s="6"/>
    </row>
    <row r="29" spans="1:13" ht="15.75">
      <c r="A29" s="42" t="str">
        <f>Výsledky!B31</f>
        <v>P</v>
      </c>
      <c r="B29" s="38" t="str">
        <f>Výsledky!C31</f>
        <v>Koch  st. </v>
      </c>
      <c r="C29" s="32" t="str">
        <f>Výsledky!D31</f>
        <v>Miroslav</v>
      </c>
      <c r="D29" s="55">
        <v>220</v>
      </c>
      <c r="E29" s="59">
        <v>9</v>
      </c>
      <c r="F29" s="25">
        <v>8</v>
      </c>
      <c r="G29" s="78">
        <v>62.88</v>
      </c>
      <c r="H29" s="66">
        <f t="shared" si="0"/>
        <v>174.12</v>
      </c>
      <c r="I29" s="6"/>
      <c r="J29" s="6"/>
      <c r="K29" s="6"/>
      <c r="L29" s="6"/>
      <c r="M29" s="6"/>
    </row>
    <row r="30" spans="1:13" ht="15.75">
      <c r="A30" s="42" t="str">
        <f>Výsledky!B32</f>
        <v>P</v>
      </c>
      <c r="B30" s="38" t="str">
        <f>Výsledky!C32</f>
        <v>Koch   ml.</v>
      </c>
      <c r="C30" s="32" t="str">
        <f>Výsledky!D32</f>
        <v>Miroslav</v>
      </c>
      <c r="D30" s="55">
        <v>220</v>
      </c>
      <c r="E30" s="59">
        <v>10</v>
      </c>
      <c r="F30" s="25">
        <v>9</v>
      </c>
      <c r="G30" s="78">
        <v>32.6</v>
      </c>
      <c r="H30" s="66">
        <f t="shared" si="0"/>
        <v>206.4</v>
      </c>
      <c r="I30" s="6"/>
      <c r="J30" s="6"/>
      <c r="K30" s="6"/>
      <c r="L30" s="6"/>
      <c r="M30" s="6"/>
    </row>
    <row r="31" spans="1:13" ht="15.75">
      <c r="A31" s="42" t="str">
        <f>Výsledky!B33</f>
        <v>P</v>
      </c>
      <c r="B31" s="38" t="str">
        <f>Výsledky!C33</f>
        <v>Mareš</v>
      </c>
      <c r="C31" s="32" t="str">
        <f>Výsledky!D33</f>
        <v>Rostislav</v>
      </c>
      <c r="D31" s="55">
        <v>210</v>
      </c>
      <c r="E31" s="59">
        <v>10</v>
      </c>
      <c r="F31" s="25">
        <v>7</v>
      </c>
      <c r="G31" s="78">
        <v>66.28</v>
      </c>
      <c r="H31" s="66">
        <f t="shared" si="0"/>
        <v>160.72</v>
      </c>
      <c r="I31" s="6"/>
      <c r="J31" s="6"/>
      <c r="K31" s="6"/>
      <c r="L31" s="6"/>
      <c r="M31" s="6"/>
    </row>
    <row r="32" spans="1:13" ht="15.75">
      <c r="A32" s="42" t="str">
        <f>Výsledky!B34</f>
        <v>P</v>
      </c>
      <c r="B32" s="38" t="str">
        <f>Výsledky!C34</f>
        <v>Andrle</v>
      </c>
      <c r="C32" s="32" t="str">
        <f>Výsledky!D34</f>
        <v>Filip</v>
      </c>
      <c r="D32" s="55">
        <v>220</v>
      </c>
      <c r="E32" s="59">
        <v>0</v>
      </c>
      <c r="F32" s="25">
        <v>0</v>
      </c>
      <c r="G32" s="78">
        <v>92.65</v>
      </c>
      <c r="H32" s="66">
        <f t="shared" si="0"/>
        <v>127.35</v>
      </c>
      <c r="I32" s="6"/>
      <c r="J32" s="6"/>
      <c r="K32" s="6"/>
      <c r="L32" s="6"/>
      <c r="M32" s="6"/>
    </row>
    <row r="33" spans="1:13" ht="15.75">
      <c r="A33" s="42" t="str">
        <f>Výsledky!B35</f>
        <v>R</v>
      </c>
      <c r="B33" s="38" t="str">
        <f>Výsledky!C35</f>
        <v>Jelínek </v>
      </c>
      <c r="C33" s="32" t="str">
        <f>Výsledky!D35</f>
        <v>Antonín</v>
      </c>
      <c r="D33" s="55">
        <v>220</v>
      </c>
      <c r="E33" s="59">
        <v>9</v>
      </c>
      <c r="F33" s="25">
        <v>9</v>
      </c>
      <c r="G33" s="78">
        <v>44.14</v>
      </c>
      <c r="H33" s="66">
        <f t="shared" si="0"/>
        <v>193.86</v>
      </c>
      <c r="I33" s="6"/>
      <c r="J33" s="6"/>
      <c r="K33" s="6"/>
      <c r="L33" s="6"/>
      <c r="M33" s="6"/>
    </row>
    <row r="34" spans="1:13" ht="15.75">
      <c r="A34" s="42" t="str">
        <f>Výsledky!B36</f>
        <v>R</v>
      </c>
      <c r="B34" s="38" t="str">
        <f>Výsledky!C36</f>
        <v>Jíša   </v>
      </c>
      <c r="C34" s="32" t="str">
        <f>Výsledky!D36</f>
        <v>Miroslav</v>
      </c>
      <c r="D34" s="55">
        <v>220</v>
      </c>
      <c r="E34" s="59">
        <v>10</v>
      </c>
      <c r="F34" s="25">
        <v>10</v>
      </c>
      <c r="G34" s="78">
        <v>49.45</v>
      </c>
      <c r="H34" s="66">
        <f t="shared" si="0"/>
        <v>190.55</v>
      </c>
      <c r="I34" s="6"/>
      <c r="J34" s="6"/>
      <c r="K34" s="6"/>
      <c r="L34" s="6"/>
      <c r="M34" s="6"/>
    </row>
    <row r="35" spans="1:13" ht="15.75">
      <c r="A35" s="42" t="str">
        <f>Výsledky!B37</f>
        <v>R</v>
      </c>
      <c r="B35" s="38" t="str">
        <f>Výsledky!C37</f>
        <v>Červenka</v>
      </c>
      <c r="C35" s="32" t="str">
        <f>Výsledky!D37</f>
        <v>Pavel</v>
      </c>
      <c r="D35" s="55">
        <v>220</v>
      </c>
      <c r="E35" s="59">
        <v>8</v>
      </c>
      <c r="F35" s="25">
        <v>9</v>
      </c>
      <c r="G35" s="78">
        <v>37.17</v>
      </c>
      <c r="H35" s="66">
        <f t="shared" si="0"/>
        <v>199.82999999999998</v>
      </c>
      <c r="I35" s="6"/>
      <c r="J35" s="6"/>
      <c r="K35" s="6"/>
      <c r="L35" s="6"/>
      <c r="M35" s="6"/>
    </row>
    <row r="36" spans="1:13" ht="15.75">
      <c r="A36" s="42" t="str">
        <f>Výsledky!B38</f>
        <v>R</v>
      </c>
      <c r="B36" s="38" t="str">
        <f>Výsledky!C38</f>
        <v>Švihálek </v>
      </c>
      <c r="C36" s="32" t="str">
        <f>Výsledky!D38</f>
        <v>Jiří</v>
      </c>
      <c r="D36" s="55">
        <v>220</v>
      </c>
      <c r="E36" s="59">
        <v>7</v>
      </c>
      <c r="F36" s="25">
        <v>7</v>
      </c>
      <c r="G36" s="78">
        <v>49.18</v>
      </c>
      <c r="H36" s="66">
        <f aca="true" t="shared" si="1" ref="H36:H53">SUM(D36:F36)-G36</f>
        <v>184.82</v>
      </c>
      <c r="I36" s="6"/>
      <c r="J36" s="6"/>
      <c r="K36" s="6"/>
      <c r="L36" s="6"/>
      <c r="M36" s="6"/>
    </row>
    <row r="37" spans="1:13" ht="15.75">
      <c r="A37" s="42" t="str">
        <f>Výsledky!B39</f>
        <v>R</v>
      </c>
      <c r="B37" s="38" t="str">
        <f>Výsledky!C39</f>
        <v>Mironiuk</v>
      </c>
      <c r="C37" s="32" t="str">
        <f>Výsledky!D39</f>
        <v>Zdeněk</v>
      </c>
      <c r="D37" s="55">
        <v>220</v>
      </c>
      <c r="E37" s="59">
        <v>6</v>
      </c>
      <c r="F37" s="25">
        <v>0</v>
      </c>
      <c r="G37" s="78">
        <v>51.57</v>
      </c>
      <c r="H37" s="66">
        <f t="shared" si="1"/>
        <v>174.43</v>
      </c>
      <c r="I37" s="6"/>
      <c r="J37" s="6"/>
      <c r="K37" s="6"/>
      <c r="L37" s="6"/>
      <c r="M37" s="6"/>
    </row>
    <row r="38" spans="1:13" ht="15.75">
      <c r="A38" s="42" t="str">
        <f>Výsledky!B40</f>
        <v>R</v>
      </c>
      <c r="B38" s="38" t="str">
        <f>Výsledky!C40</f>
        <v>Adensam </v>
      </c>
      <c r="C38" s="32" t="str">
        <f>Výsledky!D40</f>
        <v>Martin</v>
      </c>
      <c r="D38" s="55">
        <v>220</v>
      </c>
      <c r="E38" s="59">
        <v>9</v>
      </c>
      <c r="F38" s="25">
        <v>0</v>
      </c>
      <c r="G38" s="78">
        <v>64.29</v>
      </c>
      <c r="H38" s="66">
        <f t="shared" si="1"/>
        <v>164.70999999999998</v>
      </c>
      <c r="I38" s="6"/>
      <c r="J38" s="6"/>
      <c r="K38" s="6"/>
      <c r="L38" s="6"/>
      <c r="M38" s="6"/>
    </row>
    <row r="39" spans="1:13" ht="15.75">
      <c r="A39" s="42" t="str">
        <f>Výsledky!B41</f>
        <v>R</v>
      </c>
      <c r="B39" s="38" t="str">
        <f>Výsledky!C41</f>
        <v>Janovský </v>
      </c>
      <c r="C39" s="32" t="str">
        <f>Výsledky!D41</f>
        <v>Mojmír</v>
      </c>
      <c r="D39" s="55">
        <v>220</v>
      </c>
      <c r="E39" s="59">
        <v>8</v>
      </c>
      <c r="F39" s="25">
        <v>8</v>
      </c>
      <c r="G39" s="78">
        <v>106.6</v>
      </c>
      <c r="H39" s="66">
        <f t="shared" si="1"/>
        <v>129.4</v>
      </c>
      <c r="I39" s="6"/>
      <c r="J39" s="6"/>
      <c r="K39" s="6"/>
      <c r="L39" s="6"/>
      <c r="M39" s="6"/>
    </row>
    <row r="40" spans="1:13" ht="15.75">
      <c r="A40" s="42" t="str">
        <f>Výsledky!B42</f>
        <v>P</v>
      </c>
      <c r="B40" s="38">
        <f>Výsledky!C42</f>
        <v>0</v>
      </c>
      <c r="C40" s="32">
        <f>Výsledky!D42</f>
        <v>0</v>
      </c>
      <c r="D40" s="55"/>
      <c r="E40" s="59"/>
      <c r="F40" s="25"/>
      <c r="G40" s="78"/>
      <c r="H40" s="66">
        <f t="shared" si="1"/>
        <v>0</v>
      </c>
      <c r="I40" s="6"/>
      <c r="J40" s="6"/>
      <c r="K40" s="6"/>
      <c r="L40" s="6"/>
      <c r="M40" s="6"/>
    </row>
    <row r="41" spans="1:13" ht="15.75">
      <c r="A41" s="42" t="str">
        <f>Výsledky!B43</f>
        <v>P</v>
      </c>
      <c r="B41" s="38">
        <f>Výsledky!C43</f>
        <v>0</v>
      </c>
      <c r="C41" s="32">
        <f>Výsledky!D43</f>
        <v>0</v>
      </c>
      <c r="D41" s="55"/>
      <c r="E41" s="59"/>
      <c r="F41" s="25"/>
      <c r="G41" s="78"/>
      <c r="H41" s="66">
        <f t="shared" si="1"/>
        <v>0</v>
      </c>
      <c r="I41" s="6"/>
      <c r="J41" s="6"/>
      <c r="K41" s="6"/>
      <c r="L41" s="6"/>
      <c r="M41" s="6"/>
    </row>
    <row r="42" spans="1:13" ht="15.75">
      <c r="A42" s="42" t="str">
        <f>Výsledky!B44</f>
        <v>P</v>
      </c>
      <c r="B42" s="38">
        <f>Výsledky!C44</f>
        <v>0</v>
      </c>
      <c r="C42" s="32">
        <f>Výsledky!D44</f>
        <v>0</v>
      </c>
      <c r="D42" s="55"/>
      <c r="E42" s="59"/>
      <c r="F42" s="25"/>
      <c r="G42" s="78"/>
      <c r="H42" s="66">
        <f t="shared" si="1"/>
        <v>0</v>
      </c>
      <c r="I42" s="6"/>
      <c r="J42" s="6"/>
      <c r="K42" s="6"/>
      <c r="L42" s="6"/>
      <c r="M42" s="6"/>
    </row>
    <row r="43" spans="1:13" ht="15.75">
      <c r="A43" s="42" t="str">
        <f>Výsledky!B45</f>
        <v>P</v>
      </c>
      <c r="B43" s="38">
        <f>Výsledky!C45</f>
        <v>0</v>
      </c>
      <c r="C43" s="32">
        <f>Výsledky!D45</f>
        <v>0</v>
      </c>
      <c r="D43" s="55"/>
      <c r="E43" s="59"/>
      <c r="F43" s="25"/>
      <c r="G43" s="78"/>
      <c r="H43" s="66">
        <f t="shared" si="1"/>
        <v>0</v>
      </c>
      <c r="I43" s="6"/>
      <c r="J43" s="6"/>
      <c r="K43" s="6"/>
      <c r="L43" s="6"/>
      <c r="M43" s="6"/>
    </row>
    <row r="44" spans="1:13" ht="15.75">
      <c r="A44" s="42" t="str">
        <f>Výsledky!B46</f>
        <v>P</v>
      </c>
      <c r="B44" s="38">
        <f>Výsledky!C46</f>
        <v>0</v>
      </c>
      <c r="C44" s="32">
        <f>Výsledky!D46</f>
        <v>0</v>
      </c>
      <c r="D44" s="55"/>
      <c r="E44" s="59"/>
      <c r="F44" s="25"/>
      <c r="G44" s="78"/>
      <c r="H44" s="66">
        <f t="shared" si="1"/>
        <v>0</v>
      </c>
      <c r="I44" s="6"/>
      <c r="J44" s="6"/>
      <c r="K44" s="6"/>
      <c r="L44" s="6"/>
      <c r="M44" s="6"/>
    </row>
    <row r="45" spans="1:13" ht="15.75">
      <c r="A45" s="42" t="str">
        <f>Výsledky!B47</f>
        <v>P</v>
      </c>
      <c r="B45" s="38">
        <f>Výsledky!C47</f>
        <v>0</v>
      </c>
      <c r="C45" s="32">
        <f>Výsledky!D47</f>
        <v>0</v>
      </c>
      <c r="D45" s="55"/>
      <c r="E45" s="59"/>
      <c r="F45" s="25"/>
      <c r="G45" s="78"/>
      <c r="H45" s="66">
        <f t="shared" si="1"/>
        <v>0</v>
      </c>
      <c r="I45" s="6"/>
      <c r="J45" s="6"/>
      <c r="K45" s="6"/>
      <c r="L45" s="6"/>
      <c r="M45" s="6"/>
    </row>
    <row r="46" spans="1:13" ht="15.75">
      <c r="A46" s="42" t="str">
        <f>Výsledky!B48</f>
        <v>P</v>
      </c>
      <c r="B46" s="38">
        <f>Výsledky!C48</f>
        <v>0</v>
      </c>
      <c r="C46" s="32">
        <f>Výsledky!D48</f>
        <v>0</v>
      </c>
      <c r="D46" s="55"/>
      <c r="E46" s="59"/>
      <c r="F46" s="25"/>
      <c r="G46" s="78"/>
      <c r="H46" s="66">
        <f t="shared" si="1"/>
        <v>0</v>
      </c>
      <c r="I46" s="6"/>
      <c r="J46" s="6"/>
      <c r="K46" s="6"/>
      <c r="L46" s="6"/>
      <c r="M46" s="6"/>
    </row>
    <row r="47" spans="1:13" ht="15.75">
      <c r="A47" s="42" t="str">
        <f>Výsledky!B49</f>
        <v>P</v>
      </c>
      <c r="B47" s="38">
        <f>Výsledky!C49</f>
        <v>0</v>
      </c>
      <c r="C47" s="32">
        <f>Výsledky!D49</f>
        <v>0</v>
      </c>
      <c r="D47" s="55"/>
      <c r="E47" s="59"/>
      <c r="F47" s="25"/>
      <c r="G47" s="78"/>
      <c r="H47" s="66">
        <f t="shared" si="1"/>
        <v>0</v>
      </c>
      <c r="I47" s="6"/>
      <c r="J47" s="6"/>
      <c r="K47" s="6"/>
      <c r="L47" s="6"/>
      <c r="M47" s="6"/>
    </row>
    <row r="48" spans="1:13" ht="15.75">
      <c r="A48" s="42" t="str">
        <f>Výsledky!B50</f>
        <v>P</v>
      </c>
      <c r="B48" s="38">
        <f>Výsledky!C50</f>
        <v>0</v>
      </c>
      <c r="C48" s="32">
        <f>Výsledky!D50</f>
        <v>0</v>
      </c>
      <c r="D48" s="55"/>
      <c r="E48" s="59"/>
      <c r="F48" s="25"/>
      <c r="G48" s="78"/>
      <c r="H48" s="66">
        <f t="shared" si="1"/>
        <v>0</v>
      </c>
      <c r="I48" s="6"/>
      <c r="J48" s="6"/>
      <c r="K48" s="6"/>
      <c r="L48" s="6"/>
      <c r="M48" s="6"/>
    </row>
    <row r="49" spans="1:13" ht="15.75">
      <c r="A49" s="42" t="str">
        <f>Výsledky!B51</f>
        <v>P</v>
      </c>
      <c r="B49" s="38">
        <f>Výsledky!C51</f>
        <v>0</v>
      </c>
      <c r="C49" s="32">
        <f>Výsledky!D51</f>
        <v>0</v>
      </c>
      <c r="D49" s="55"/>
      <c r="E49" s="59"/>
      <c r="F49" s="25"/>
      <c r="G49" s="78"/>
      <c r="H49" s="66">
        <f t="shared" si="1"/>
        <v>0</v>
      </c>
      <c r="I49" s="6"/>
      <c r="J49" s="6"/>
      <c r="K49" s="6"/>
      <c r="L49" s="6"/>
      <c r="M49" s="6"/>
    </row>
    <row r="50" spans="1:13" ht="15.75">
      <c r="A50" s="42" t="str">
        <f>Výsledky!B52</f>
        <v>P</v>
      </c>
      <c r="B50" s="38">
        <f>Výsledky!C52</f>
        <v>0</v>
      </c>
      <c r="C50" s="32">
        <f>Výsledky!D52</f>
        <v>0</v>
      </c>
      <c r="D50" s="55"/>
      <c r="E50" s="59"/>
      <c r="F50" s="25"/>
      <c r="G50" s="78"/>
      <c r="H50" s="66">
        <f t="shared" si="1"/>
        <v>0</v>
      </c>
      <c r="I50" s="6"/>
      <c r="J50" s="6"/>
      <c r="K50" s="6"/>
      <c r="L50" s="6"/>
      <c r="M50" s="6"/>
    </row>
    <row r="51" spans="1:13" ht="15.75">
      <c r="A51" s="42" t="str">
        <f>Výsledky!B53</f>
        <v>P</v>
      </c>
      <c r="B51" s="38">
        <f>Výsledky!C53</f>
        <v>0</v>
      </c>
      <c r="C51" s="32">
        <f>Výsledky!D53</f>
        <v>0</v>
      </c>
      <c r="D51" s="55"/>
      <c r="E51" s="59"/>
      <c r="F51" s="25"/>
      <c r="G51" s="78"/>
      <c r="H51" s="66">
        <f t="shared" si="1"/>
        <v>0</v>
      </c>
      <c r="I51" s="6"/>
      <c r="J51" s="6"/>
      <c r="K51" s="6"/>
      <c r="L51" s="6"/>
      <c r="M51" s="6"/>
    </row>
    <row r="52" spans="1:13" ht="15.75">
      <c r="A52" s="42" t="str">
        <f>Výsledky!B54</f>
        <v>P</v>
      </c>
      <c r="B52" s="38">
        <f>Výsledky!C54</f>
        <v>0</v>
      </c>
      <c r="C52" s="32">
        <f>Výsledky!D54</f>
        <v>0</v>
      </c>
      <c r="D52" s="55"/>
      <c r="E52" s="59"/>
      <c r="F52" s="25"/>
      <c r="G52" s="78"/>
      <c r="H52" s="66">
        <f t="shared" si="1"/>
        <v>0</v>
      </c>
      <c r="I52" s="6"/>
      <c r="J52" s="6"/>
      <c r="K52" s="6"/>
      <c r="L52" s="6"/>
      <c r="M52" s="6"/>
    </row>
    <row r="53" spans="1:13" ht="16.5" thickBot="1">
      <c r="A53" s="43" t="str">
        <f>Výsledky!B55</f>
        <v>P</v>
      </c>
      <c r="B53" s="39">
        <f>Výsledky!C55</f>
        <v>0</v>
      </c>
      <c r="C53" s="33">
        <f>Výsledky!D55</f>
        <v>0</v>
      </c>
      <c r="D53" s="80"/>
      <c r="E53" s="81"/>
      <c r="F53" s="82"/>
      <c r="G53" s="79"/>
      <c r="H53" s="67">
        <f t="shared" si="1"/>
        <v>0</v>
      </c>
      <c r="I53" s="6"/>
      <c r="J53" s="6"/>
      <c r="K53" s="6"/>
      <c r="L53" s="6"/>
      <c r="M53" s="6"/>
    </row>
  </sheetData>
  <sheetProtection/>
  <mergeCells count="1">
    <mergeCell ref="B1:G1"/>
  </mergeCells>
  <conditionalFormatting sqref="A4:A5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110" zoomScaleNormal="110" zoomScalePageLayoutView="0" workbookViewId="0" topLeftCell="A1">
      <selection activeCell="X7" sqref="X7"/>
    </sheetView>
  </sheetViews>
  <sheetFormatPr defaultColWidth="9.00390625" defaultRowHeight="12.75"/>
  <cols>
    <col min="1" max="2" width="5.625" style="0" customWidth="1"/>
    <col min="3" max="3" width="16.625" style="0" customWidth="1"/>
    <col min="4" max="4" width="11.125" style="0" customWidth="1"/>
    <col min="5" max="5" width="19.375" style="0" customWidth="1"/>
    <col min="6" max="8" width="6.625" style="0" customWidth="1"/>
    <col min="9" max="9" width="9.375" style="0" customWidth="1"/>
    <col min="10" max="10" width="8.75390625" style="0" customWidth="1"/>
  </cols>
  <sheetData>
    <row r="1" spans="1:16" ht="20.25" customHeight="1">
      <c r="A1" s="130" t="s">
        <v>8</v>
      </c>
      <c r="B1" s="131"/>
      <c r="C1" s="132"/>
      <c r="D1" s="133"/>
      <c r="E1" s="138" t="s">
        <v>23</v>
      </c>
      <c r="F1" s="139"/>
      <c r="G1" s="139"/>
      <c r="H1" s="139"/>
      <c r="I1" s="134" t="s">
        <v>24</v>
      </c>
      <c r="J1" s="135"/>
      <c r="K1" s="6"/>
      <c r="L1" s="6"/>
      <c r="M1" s="122"/>
      <c r="N1" s="122"/>
      <c r="O1" s="122"/>
      <c r="P1" s="6"/>
    </row>
    <row r="2" spans="1:16" ht="13.5" customHeight="1">
      <c r="A2" s="123" t="s">
        <v>25</v>
      </c>
      <c r="B2" s="124"/>
      <c r="C2" s="125"/>
      <c r="D2" s="126"/>
      <c r="E2" s="140"/>
      <c r="F2" s="141"/>
      <c r="G2" s="141"/>
      <c r="H2" s="141"/>
      <c r="I2" s="136"/>
      <c r="J2" s="137"/>
      <c r="K2" s="6"/>
      <c r="L2" s="6"/>
      <c r="M2" s="122"/>
      <c r="N2" s="122"/>
      <c r="O2" s="122"/>
      <c r="P2" s="6"/>
    </row>
    <row r="3" spans="1:16" ht="14.25" customHeight="1" thickBot="1">
      <c r="A3" s="127"/>
      <c r="B3" s="128"/>
      <c r="C3" s="128"/>
      <c r="D3" s="129"/>
      <c r="E3" s="142"/>
      <c r="F3" s="143"/>
      <c r="G3" s="143"/>
      <c r="H3" s="143"/>
      <c r="I3" s="136"/>
      <c r="J3" s="137"/>
      <c r="K3" s="6"/>
      <c r="L3" s="6"/>
      <c r="M3" s="122"/>
      <c r="N3" s="122"/>
      <c r="O3" s="122"/>
      <c r="P3" s="6"/>
    </row>
    <row r="4" spans="1:16" ht="12" customHeight="1">
      <c r="A4" s="179" t="s">
        <v>9</v>
      </c>
      <c r="B4" s="11" t="s">
        <v>18</v>
      </c>
      <c r="C4" s="11" t="s">
        <v>2</v>
      </c>
      <c r="D4" s="11" t="s">
        <v>3</v>
      </c>
      <c r="E4" s="53" t="s">
        <v>6</v>
      </c>
      <c r="F4" s="12" t="s">
        <v>7</v>
      </c>
      <c r="G4" s="12" t="s">
        <v>7</v>
      </c>
      <c r="H4" s="12" t="s">
        <v>7</v>
      </c>
      <c r="I4" s="11" t="s">
        <v>4</v>
      </c>
      <c r="J4" s="11" t="s">
        <v>0</v>
      </c>
      <c r="K4" s="6"/>
      <c r="L4" s="6"/>
      <c r="M4" s="6"/>
      <c r="N4" s="6"/>
      <c r="O4" s="6"/>
      <c r="P4" s="6"/>
    </row>
    <row r="5" spans="1:16" ht="13.5" customHeight="1" thickBot="1">
      <c r="A5" s="180" t="s">
        <v>1</v>
      </c>
      <c r="B5" s="13"/>
      <c r="C5" s="13"/>
      <c r="D5" s="13"/>
      <c r="E5" s="13"/>
      <c r="F5" s="145">
        <v>1</v>
      </c>
      <c r="G5" s="145">
        <v>2</v>
      </c>
      <c r="H5" s="145">
        <v>3</v>
      </c>
      <c r="I5" s="13" t="s">
        <v>5</v>
      </c>
      <c r="J5" s="13"/>
      <c r="K5" s="6"/>
      <c r="L5" s="6"/>
      <c r="M5" s="6"/>
      <c r="N5" s="6"/>
      <c r="O5" s="6"/>
      <c r="P5" s="6"/>
    </row>
    <row r="6" spans="1:16" ht="13.5" customHeight="1" thickBot="1">
      <c r="A6" s="165" t="s">
        <v>93</v>
      </c>
      <c r="B6" s="166"/>
      <c r="C6" s="166"/>
      <c r="D6" s="166"/>
      <c r="E6" s="166"/>
      <c r="F6" s="166"/>
      <c r="G6" s="166"/>
      <c r="H6" s="166"/>
      <c r="I6" s="166"/>
      <c r="J6" s="167"/>
      <c r="K6" s="6"/>
      <c r="L6" s="6"/>
      <c r="M6" s="6"/>
      <c r="N6" s="6"/>
      <c r="O6" s="6"/>
      <c r="P6" s="6"/>
    </row>
    <row r="7" spans="1:16" ht="12.75">
      <c r="A7" s="189">
        <v>22</v>
      </c>
      <c r="B7" s="159" t="s">
        <v>19</v>
      </c>
      <c r="C7" s="160" t="s">
        <v>74</v>
      </c>
      <c r="D7" s="161" t="s">
        <v>75</v>
      </c>
      <c r="E7" s="162" t="s">
        <v>42</v>
      </c>
      <c r="F7" s="192">
        <f>1!G25</f>
        <v>209.88</v>
      </c>
      <c r="G7" s="192">
        <f>2!H25</f>
        <v>222.12</v>
      </c>
      <c r="H7" s="192">
        <f>3!H25</f>
        <v>203.24</v>
      </c>
      <c r="I7" s="163">
        <f aca="true" t="shared" si="0" ref="I7:I35">SUM(F7:H7)</f>
        <v>635.24</v>
      </c>
      <c r="J7" s="164">
        <f aca="true" t="shared" si="1" ref="J7:J17">RANK(I7,$I$7:$I$43)</f>
        <v>1</v>
      </c>
      <c r="K7" s="6"/>
      <c r="L7" s="6"/>
      <c r="M7" s="6"/>
      <c r="N7" s="6"/>
      <c r="O7" s="6"/>
      <c r="P7" s="6"/>
    </row>
    <row r="8" spans="1:16" s="1" customFormat="1" ht="12.75">
      <c r="A8" s="190">
        <v>25</v>
      </c>
      <c r="B8" s="146" t="s">
        <v>19</v>
      </c>
      <c r="C8" s="89" t="s">
        <v>79</v>
      </c>
      <c r="D8" s="90" t="s">
        <v>61</v>
      </c>
      <c r="E8" s="91" t="s">
        <v>80</v>
      </c>
      <c r="F8" s="156">
        <f>1!G28</f>
        <v>206.82999999999998</v>
      </c>
      <c r="G8" s="156">
        <f>2!H28</f>
        <v>215.29</v>
      </c>
      <c r="H8" s="156">
        <f>3!H28</f>
        <v>198.95</v>
      </c>
      <c r="I8" s="74">
        <f t="shared" si="0"/>
        <v>621.0699999999999</v>
      </c>
      <c r="J8" s="147">
        <f t="shared" si="1"/>
        <v>2</v>
      </c>
      <c r="K8" s="26"/>
      <c r="L8" s="26"/>
      <c r="M8" s="26"/>
      <c r="N8" s="26"/>
      <c r="O8" s="26"/>
      <c r="P8" s="26"/>
    </row>
    <row r="9" spans="1:16" s="1" customFormat="1" ht="12.75">
      <c r="A9" s="190">
        <v>12</v>
      </c>
      <c r="B9" s="146" t="s">
        <v>19</v>
      </c>
      <c r="C9" s="89" t="s">
        <v>95</v>
      </c>
      <c r="D9" s="90" t="s">
        <v>54</v>
      </c>
      <c r="E9" s="91" t="s">
        <v>34</v>
      </c>
      <c r="F9" s="156">
        <f>1!G15</f>
        <v>207.74</v>
      </c>
      <c r="G9" s="156">
        <f>2!H15</f>
        <v>200.19</v>
      </c>
      <c r="H9" s="156">
        <f>3!H15</f>
        <v>210.02</v>
      </c>
      <c r="I9" s="74">
        <f t="shared" si="0"/>
        <v>617.95</v>
      </c>
      <c r="J9" s="147">
        <f t="shared" si="1"/>
        <v>3</v>
      </c>
      <c r="K9" s="26"/>
      <c r="L9" s="26"/>
      <c r="M9" s="26"/>
      <c r="N9" s="26"/>
      <c r="O9" s="26"/>
      <c r="P9" s="26"/>
    </row>
    <row r="10" spans="1:16" s="1" customFormat="1" ht="12.75">
      <c r="A10" s="190">
        <v>6</v>
      </c>
      <c r="B10" s="146" t="s">
        <v>19</v>
      </c>
      <c r="C10" s="89" t="s">
        <v>40</v>
      </c>
      <c r="D10" s="90" t="s">
        <v>41</v>
      </c>
      <c r="E10" s="91" t="s">
        <v>42</v>
      </c>
      <c r="F10" s="156">
        <f>1!G9</f>
        <v>206.32</v>
      </c>
      <c r="G10" s="156">
        <f>2!H9</f>
        <v>213.85</v>
      </c>
      <c r="H10" s="156">
        <f>3!H9</f>
        <v>197.55</v>
      </c>
      <c r="I10" s="74">
        <f t="shared" si="0"/>
        <v>617.72</v>
      </c>
      <c r="J10" s="147">
        <f t="shared" si="1"/>
        <v>4</v>
      </c>
      <c r="K10" s="26"/>
      <c r="L10" s="26"/>
      <c r="M10" s="26"/>
      <c r="N10" s="26"/>
      <c r="O10" s="26"/>
      <c r="P10" s="26"/>
    </row>
    <row r="11" spans="1:16" s="1" customFormat="1" ht="12.75">
      <c r="A11" s="190">
        <v>21</v>
      </c>
      <c r="B11" s="146" t="s">
        <v>19</v>
      </c>
      <c r="C11" s="89" t="s">
        <v>72</v>
      </c>
      <c r="D11" s="90" t="s">
        <v>73</v>
      </c>
      <c r="E11" s="91" t="s">
        <v>62</v>
      </c>
      <c r="F11" s="156">
        <f>1!G24</f>
        <v>198.31</v>
      </c>
      <c r="G11" s="156">
        <f>2!H24</f>
        <v>214.29</v>
      </c>
      <c r="H11" s="156">
        <f>3!H24</f>
        <v>204.57</v>
      </c>
      <c r="I11" s="74">
        <f t="shared" si="0"/>
        <v>617.1700000000001</v>
      </c>
      <c r="J11" s="147">
        <f t="shared" si="1"/>
        <v>5</v>
      </c>
      <c r="K11" s="26"/>
      <c r="L11" s="26"/>
      <c r="M11" s="26"/>
      <c r="N11" s="26"/>
      <c r="O11" s="26"/>
      <c r="P11" s="26"/>
    </row>
    <row r="12" spans="1:16" s="1" customFormat="1" ht="15">
      <c r="A12" s="190">
        <v>14</v>
      </c>
      <c r="B12" s="146" t="s">
        <v>19</v>
      </c>
      <c r="C12" s="194" t="s">
        <v>57</v>
      </c>
      <c r="D12" s="149" t="s">
        <v>58</v>
      </c>
      <c r="E12" s="148" t="s">
        <v>59</v>
      </c>
      <c r="F12" s="156">
        <f>1!G17</f>
        <v>206.96</v>
      </c>
      <c r="G12" s="156">
        <f>2!H17</f>
        <v>210.06</v>
      </c>
      <c r="H12" s="156">
        <f>3!H17</f>
        <v>197.49</v>
      </c>
      <c r="I12" s="74">
        <f t="shared" si="0"/>
        <v>614.51</v>
      </c>
      <c r="J12" s="147">
        <f t="shared" si="1"/>
        <v>6</v>
      </c>
      <c r="K12" s="26"/>
      <c r="L12" s="26"/>
      <c r="M12" s="26"/>
      <c r="N12" s="26"/>
      <c r="O12" s="26"/>
      <c r="P12" s="26"/>
    </row>
    <row r="13" spans="1:16" s="1" customFormat="1" ht="12.75">
      <c r="A13" s="190">
        <v>9</v>
      </c>
      <c r="B13" s="146" t="s">
        <v>19</v>
      </c>
      <c r="C13" s="110" t="s">
        <v>91</v>
      </c>
      <c r="D13" s="114" t="s">
        <v>48</v>
      </c>
      <c r="E13" s="150" t="s">
        <v>49</v>
      </c>
      <c r="F13" s="156">
        <f>1!G12</f>
        <v>198.17000000000002</v>
      </c>
      <c r="G13" s="156">
        <f>2!H12</f>
        <v>212.84</v>
      </c>
      <c r="H13" s="156">
        <f>3!H12</f>
        <v>203.29</v>
      </c>
      <c r="I13" s="74">
        <f t="shared" si="0"/>
        <v>614.3</v>
      </c>
      <c r="J13" s="147">
        <f t="shared" si="1"/>
        <v>7</v>
      </c>
      <c r="K13" s="26"/>
      <c r="L13" s="26"/>
      <c r="M13" s="26"/>
      <c r="N13" s="26"/>
      <c r="O13" s="26"/>
      <c r="P13" s="26"/>
    </row>
    <row r="14" spans="1:16" s="1" customFormat="1" ht="12.75">
      <c r="A14" s="190">
        <v>27</v>
      </c>
      <c r="B14" s="146" t="s">
        <v>19</v>
      </c>
      <c r="C14" s="89" t="s">
        <v>82</v>
      </c>
      <c r="D14" s="94" t="s">
        <v>44</v>
      </c>
      <c r="E14" s="91" t="s">
        <v>31</v>
      </c>
      <c r="F14" s="156">
        <f>1!G30</f>
        <v>197.31</v>
      </c>
      <c r="G14" s="156">
        <f>2!H30</f>
        <v>193.39</v>
      </c>
      <c r="H14" s="156">
        <f>3!H30</f>
        <v>206.4</v>
      </c>
      <c r="I14" s="74">
        <f t="shared" si="0"/>
        <v>597.1</v>
      </c>
      <c r="J14" s="147">
        <f t="shared" si="1"/>
        <v>8</v>
      </c>
      <c r="K14" s="26"/>
      <c r="L14" s="26"/>
      <c r="M14" s="26"/>
      <c r="N14" s="26"/>
      <c r="O14" s="26"/>
      <c r="P14" s="26"/>
    </row>
    <row r="15" spans="1:16" s="1" customFormat="1" ht="12.75">
      <c r="A15" s="190">
        <v>1</v>
      </c>
      <c r="B15" s="151" t="s">
        <v>19</v>
      </c>
      <c r="C15" s="111" t="s">
        <v>26</v>
      </c>
      <c r="D15" s="115" t="s">
        <v>27</v>
      </c>
      <c r="E15" s="117" t="s">
        <v>28</v>
      </c>
      <c r="F15" s="156">
        <f>1!G4</f>
        <v>208.23</v>
      </c>
      <c r="G15" s="156">
        <f>2!H4</f>
        <v>193.5</v>
      </c>
      <c r="H15" s="156">
        <f>3!H4</f>
        <v>192.98</v>
      </c>
      <c r="I15" s="74">
        <f t="shared" si="0"/>
        <v>594.71</v>
      </c>
      <c r="J15" s="147">
        <f t="shared" si="1"/>
        <v>9</v>
      </c>
      <c r="K15" s="26"/>
      <c r="L15" s="26"/>
      <c r="M15" s="26"/>
      <c r="N15" s="26"/>
      <c r="O15" s="26"/>
      <c r="P15" s="26"/>
    </row>
    <row r="16" spans="1:16" s="1" customFormat="1" ht="12.75">
      <c r="A16" s="190">
        <v>20</v>
      </c>
      <c r="B16" s="151" t="s">
        <v>19</v>
      </c>
      <c r="C16" s="111" t="s">
        <v>71</v>
      </c>
      <c r="D16" s="115" t="s">
        <v>44</v>
      </c>
      <c r="E16" s="117" t="s">
        <v>34</v>
      </c>
      <c r="F16" s="156">
        <f>1!G23</f>
        <v>196.67000000000002</v>
      </c>
      <c r="G16" s="156">
        <f>2!H23</f>
        <v>203.21</v>
      </c>
      <c r="H16" s="156">
        <f>3!H23</f>
        <v>194.62</v>
      </c>
      <c r="I16" s="74">
        <f t="shared" si="0"/>
        <v>594.5</v>
      </c>
      <c r="J16" s="147">
        <f t="shared" si="1"/>
        <v>10</v>
      </c>
      <c r="K16" s="26"/>
      <c r="L16" s="26"/>
      <c r="M16" s="26"/>
      <c r="N16" s="26"/>
      <c r="O16" s="26"/>
      <c r="P16" s="26"/>
    </row>
    <row r="17" spans="1:16" s="1" customFormat="1" ht="15">
      <c r="A17" s="190">
        <v>2</v>
      </c>
      <c r="B17" s="146" t="s">
        <v>19</v>
      </c>
      <c r="C17" s="194" t="s">
        <v>29</v>
      </c>
      <c r="D17" s="152" t="s">
        <v>30</v>
      </c>
      <c r="E17" s="148" t="s">
        <v>31</v>
      </c>
      <c r="F17" s="156">
        <f>1!G5</f>
        <v>197.76</v>
      </c>
      <c r="G17" s="156">
        <f>2!H5</f>
        <v>205.82</v>
      </c>
      <c r="H17" s="156">
        <f>3!H5</f>
        <v>182.85</v>
      </c>
      <c r="I17" s="74">
        <f t="shared" si="0"/>
        <v>586.43</v>
      </c>
      <c r="J17" s="147">
        <f t="shared" si="1"/>
        <v>11</v>
      </c>
      <c r="K17" s="26"/>
      <c r="L17" s="26"/>
      <c r="M17" s="26"/>
      <c r="N17" s="26"/>
      <c r="O17" s="26"/>
      <c r="P17" s="26"/>
    </row>
    <row r="18" spans="1:16" s="1" customFormat="1" ht="12.75">
      <c r="A18" s="190">
        <v>4</v>
      </c>
      <c r="B18" s="146" t="s">
        <v>19</v>
      </c>
      <c r="C18" s="89" t="s">
        <v>35</v>
      </c>
      <c r="D18" s="94" t="s">
        <v>36</v>
      </c>
      <c r="E18" s="91" t="s">
        <v>37</v>
      </c>
      <c r="F18" s="156">
        <f>1!G7</f>
        <v>207.18</v>
      </c>
      <c r="G18" s="156">
        <f>2!H7</f>
        <v>178.96</v>
      </c>
      <c r="H18" s="156">
        <f>3!H7</f>
        <v>195.21</v>
      </c>
      <c r="I18" s="74">
        <f t="shared" si="0"/>
        <v>581.35</v>
      </c>
      <c r="J18" s="147">
        <v>12</v>
      </c>
      <c r="K18" s="26"/>
      <c r="L18" s="26"/>
      <c r="M18" s="26"/>
      <c r="N18" s="26"/>
      <c r="O18" s="26"/>
      <c r="P18" s="26"/>
    </row>
    <row r="19" spans="1:16" s="1" customFormat="1" ht="12.75">
      <c r="A19" s="190">
        <v>11</v>
      </c>
      <c r="B19" s="146" t="s">
        <v>19</v>
      </c>
      <c r="C19" s="89" t="s">
        <v>52</v>
      </c>
      <c r="D19" s="90" t="s">
        <v>53</v>
      </c>
      <c r="E19" s="91" t="s">
        <v>34</v>
      </c>
      <c r="F19" s="156">
        <f>1!G14</f>
        <v>207.32</v>
      </c>
      <c r="G19" s="156">
        <f>2!H14</f>
        <v>180.99</v>
      </c>
      <c r="H19" s="156">
        <f>3!H14</f>
        <v>192.05</v>
      </c>
      <c r="I19" s="74">
        <f t="shared" si="0"/>
        <v>580.36</v>
      </c>
      <c r="J19" s="147">
        <v>13</v>
      </c>
      <c r="K19" s="26"/>
      <c r="L19" s="26"/>
      <c r="M19" s="26"/>
      <c r="N19" s="26"/>
      <c r="O19" s="26"/>
      <c r="P19" s="26"/>
    </row>
    <row r="20" spans="1:16" s="1" customFormat="1" ht="12.75">
      <c r="A20" s="190">
        <v>8</v>
      </c>
      <c r="B20" s="146" t="s">
        <v>19</v>
      </c>
      <c r="C20" s="89" t="s">
        <v>46</v>
      </c>
      <c r="D20" s="90" t="s">
        <v>47</v>
      </c>
      <c r="E20" s="91" t="s">
        <v>42</v>
      </c>
      <c r="F20" s="156">
        <f>1!G11</f>
        <v>175.18</v>
      </c>
      <c r="G20" s="156">
        <f>2!H11</f>
        <v>209.32</v>
      </c>
      <c r="H20" s="156">
        <f>3!H11</f>
        <v>187.97</v>
      </c>
      <c r="I20" s="74">
        <f t="shared" si="0"/>
        <v>572.47</v>
      </c>
      <c r="J20" s="147">
        <v>14</v>
      </c>
      <c r="K20" s="26"/>
      <c r="L20" s="26"/>
      <c r="M20" s="26"/>
      <c r="N20" s="26"/>
      <c r="O20" s="26"/>
      <c r="P20" s="26"/>
    </row>
    <row r="21" spans="1:16" s="1" customFormat="1" ht="12.75">
      <c r="A21" s="190">
        <v>7</v>
      </c>
      <c r="B21" s="146" t="s">
        <v>19</v>
      </c>
      <c r="C21" s="112" t="s">
        <v>43</v>
      </c>
      <c r="D21" s="116" t="s">
        <v>44</v>
      </c>
      <c r="E21" s="117" t="s">
        <v>45</v>
      </c>
      <c r="F21" s="156">
        <f>1!G10</f>
        <v>189.34</v>
      </c>
      <c r="G21" s="156">
        <f>2!H10</f>
        <v>182.5</v>
      </c>
      <c r="H21" s="156">
        <f>3!H10</f>
        <v>200.39</v>
      </c>
      <c r="I21" s="74">
        <f t="shared" si="0"/>
        <v>572.23</v>
      </c>
      <c r="J21" s="147">
        <v>15</v>
      </c>
      <c r="K21" s="26"/>
      <c r="L21" s="26"/>
      <c r="M21" s="26"/>
      <c r="N21" s="26"/>
      <c r="O21" s="26"/>
      <c r="P21" s="26"/>
    </row>
    <row r="22" spans="1:16" s="1" customFormat="1" ht="12.75">
      <c r="A22" s="190">
        <v>26</v>
      </c>
      <c r="B22" s="146" t="s">
        <v>19</v>
      </c>
      <c r="C22" s="109" t="s">
        <v>81</v>
      </c>
      <c r="D22" s="113" t="s">
        <v>44</v>
      </c>
      <c r="E22" s="118" t="s">
        <v>31</v>
      </c>
      <c r="F22" s="156">
        <f>1!G29</f>
        <v>202.55</v>
      </c>
      <c r="G22" s="156">
        <f>2!H29</f>
        <v>186.78</v>
      </c>
      <c r="H22" s="156">
        <f>3!H29</f>
        <v>174.12</v>
      </c>
      <c r="I22" s="74">
        <f t="shared" si="0"/>
        <v>563.45</v>
      </c>
      <c r="J22" s="147">
        <v>16</v>
      </c>
      <c r="K22" s="26"/>
      <c r="L22" s="26"/>
      <c r="M22" s="26"/>
      <c r="N22" s="26"/>
      <c r="O22" s="26"/>
      <c r="P22" s="26"/>
    </row>
    <row r="23" spans="1:16" s="1" customFormat="1" ht="12.75">
      <c r="A23" s="190">
        <v>5</v>
      </c>
      <c r="B23" s="146" t="s">
        <v>19</v>
      </c>
      <c r="C23" s="89" t="s">
        <v>38</v>
      </c>
      <c r="D23" s="90" t="s">
        <v>39</v>
      </c>
      <c r="E23" s="91" t="s">
        <v>31</v>
      </c>
      <c r="F23" s="156">
        <f>1!G8</f>
        <v>179.97</v>
      </c>
      <c r="G23" s="156">
        <f>2!H8</f>
        <v>191.17000000000002</v>
      </c>
      <c r="H23" s="156">
        <f>3!H8</f>
        <v>189.32</v>
      </c>
      <c r="I23" s="74">
        <f t="shared" si="0"/>
        <v>560.46</v>
      </c>
      <c r="J23" s="147">
        <v>17</v>
      </c>
      <c r="K23" s="26"/>
      <c r="L23" s="26"/>
      <c r="M23" s="26"/>
      <c r="N23" s="26"/>
      <c r="O23" s="26"/>
      <c r="P23" s="26"/>
    </row>
    <row r="24" spans="1:16" s="1" customFormat="1" ht="15">
      <c r="A24" s="190">
        <v>24</v>
      </c>
      <c r="B24" s="146" t="s">
        <v>19</v>
      </c>
      <c r="C24" s="195" t="s">
        <v>77</v>
      </c>
      <c r="D24" s="154" t="s">
        <v>78</v>
      </c>
      <c r="E24" s="153" t="s">
        <v>49</v>
      </c>
      <c r="F24" s="156">
        <f>1!G27</f>
        <v>201.75</v>
      </c>
      <c r="G24" s="156">
        <f>2!H27</f>
        <v>177.34</v>
      </c>
      <c r="H24" s="156">
        <f>3!H27</f>
        <v>175.78</v>
      </c>
      <c r="I24" s="74">
        <f t="shared" si="0"/>
        <v>554.87</v>
      </c>
      <c r="J24" s="147">
        <v>18</v>
      </c>
      <c r="K24" s="26"/>
      <c r="L24" s="26"/>
      <c r="M24" s="26"/>
      <c r="N24" s="26"/>
      <c r="O24" s="26"/>
      <c r="P24" s="26"/>
    </row>
    <row r="25" spans="1:16" s="1" customFormat="1" ht="15">
      <c r="A25" s="190">
        <v>10</v>
      </c>
      <c r="B25" s="146" t="s">
        <v>19</v>
      </c>
      <c r="C25" s="195" t="s">
        <v>50</v>
      </c>
      <c r="D25" s="155" t="s">
        <v>51</v>
      </c>
      <c r="E25" s="150" t="s">
        <v>49</v>
      </c>
      <c r="F25" s="156">
        <f>1!G13</f>
        <v>148.82999999999998</v>
      </c>
      <c r="G25" s="156">
        <f>2!H13</f>
        <v>208.99</v>
      </c>
      <c r="H25" s="156">
        <f>3!H13</f>
        <v>187.64</v>
      </c>
      <c r="I25" s="74">
        <f t="shared" si="0"/>
        <v>545.46</v>
      </c>
      <c r="J25" s="147">
        <v>19</v>
      </c>
      <c r="K25" s="26"/>
      <c r="L25" s="26"/>
      <c r="M25" s="26"/>
      <c r="N25" s="26"/>
      <c r="O25" s="26"/>
      <c r="P25" s="26"/>
    </row>
    <row r="26" spans="1:16" s="1" customFormat="1" ht="12.75">
      <c r="A26" s="190">
        <v>19</v>
      </c>
      <c r="B26" s="146" t="s">
        <v>19</v>
      </c>
      <c r="C26" s="89" t="s">
        <v>69</v>
      </c>
      <c r="D26" s="90" t="s">
        <v>70</v>
      </c>
      <c r="E26" s="91" t="s">
        <v>31</v>
      </c>
      <c r="F26" s="156">
        <f>1!G22</f>
        <v>180.7</v>
      </c>
      <c r="G26" s="156">
        <f>2!H22</f>
        <v>172.17000000000002</v>
      </c>
      <c r="H26" s="156">
        <f>3!H22</f>
        <v>187.98</v>
      </c>
      <c r="I26" s="74">
        <f t="shared" si="0"/>
        <v>540.85</v>
      </c>
      <c r="J26" s="147">
        <v>20</v>
      </c>
      <c r="K26" s="26"/>
      <c r="L26" s="26"/>
      <c r="M26" s="26"/>
      <c r="N26" s="26"/>
      <c r="O26" s="26"/>
      <c r="P26" s="26"/>
    </row>
    <row r="27" spans="1:16" s="1" customFormat="1" ht="15">
      <c r="A27" s="190">
        <v>23</v>
      </c>
      <c r="B27" s="146" t="s">
        <v>19</v>
      </c>
      <c r="C27" s="195" t="s">
        <v>76</v>
      </c>
      <c r="D27" s="155" t="s">
        <v>54</v>
      </c>
      <c r="E27" s="153" t="s">
        <v>31</v>
      </c>
      <c r="F27" s="156">
        <f>1!G26</f>
        <v>179.64</v>
      </c>
      <c r="G27" s="156">
        <f>2!H26</f>
        <v>158.4</v>
      </c>
      <c r="H27" s="156">
        <f>3!H26</f>
        <v>187.26</v>
      </c>
      <c r="I27" s="74">
        <f t="shared" si="0"/>
        <v>525.3</v>
      </c>
      <c r="J27" s="147">
        <v>21</v>
      </c>
      <c r="K27" s="26"/>
      <c r="L27" s="26"/>
      <c r="M27" s="26"/>
      <c r="N27" s="26"/>
      <c r="O27" s="26"/>
      <c r="P27" s="26"/>
    </row>
    <row r="28" spans="1:16" s="1" customFormat="1" ht="15">
      <c r="A28" s="190">
        <v>13</v>
      </c>
      <c r="B28" s="146" t="s">
        <v>19</v>
      </c>
      <c r="C28" s="195" t="s">
        <v>55</v>
      </c>
      <c r="D28" s="155" t="s">
        <v>56</v>
      </c>
      <c r="E28" s="153" t="s">
        <v>49</v>
      </c>
      <c r="F28" s="156">
        <f>1!G16</f>
        <v>174.17000000000002</v>
      </c>
      <c r="G28" s="156">
        <f>2!H16</f>
        <v>166.43</v>
      </c>
      <c r="H28" s="156">
        <f>3!H16</f>
        <v>165.42000000000002</v>
      </c>
      <c r="I28" s="74">
        <f t="shared" si="0"/>
        <v>506.02000000000004</v>
      </c>
      <c r="J28" s="147">
        <v>22</v>
      </c>
      <c r="K28" s="26"/>
      <c r="L28" s="26"/>
      <c r="M28" s="26"/>
      <c r="N28" s="26"/>
      <c r="O28" s="26"/>
      <c r="P28" s="26"/>
    </row>
    <row r="29" spans="1:16" s="1" customFormat="1" ht="12.75">
      <c r="A29" s="190">
        <v>3</v>
      </c>
      <c r="B29" s="146" t="s">
        <v>19</v>
      </c>
      <c r="C29" s="89" t="s">
        <v>32</v>
      </c>
      <c r="D29" s="90" t="s">
        <v>33</v>
      </c>
      <c r="E29" s="91" t="s">
        <v>34</v>
      </c>
      <c r="F29" s="156">
        <f>1!G6</f>
        <v>180.79</v>
      </c>
      <c r="G29" s="156">
        <f>2!H6</f>
        <v>157.05</v>
      </c>
      <c r="H29" s="156">
        <f>3!H6</f>
        <v>163.22</v>
      </c>
      <c r="I29" s="74">
        <f t="shared" si="0"/>
        <v>501.06000000000006</v>
      </c>
      <c r="J29" s="147">
        <v>23</v>
      </c>
      <c r="K29" s="26"/>
      <c r="L29" s="26"/>
      <c r="M29" s="26"/>
      <c r="N29" s="26"/>
      <c r="O29" s="26"/>
      <c r="P29" s="26"/>
    </row>
    <row r="30" spans="1:16" s="1" customFormat="1" ht="12.75">
      <c r="A30" s="190">
        <v>15</v>
      </c>
      <c r="B30" s="146" t="s">
        <v>19</v>
      </c>
      <c r="C30" s="110" t="s">
        <v>60</v>
      </c>
      <c r="D30" s="114" t="s">
        <v>61</v>
      </c>
      <c r="E30" s="150" t="s">
        <v>62</v>
      </c>
      <c r="F30" s="156">
        <f>1!G18</f>
        <v>180.79</v>
      </c>
      <c r="G30" s="156">
        <f>2!H18</f>
        <v>138.59</v>
      </c>
      <c r="H30" s="156">
        <f>3!H18</f>
        <v>174.2</v>
      </c>
      <c r="I30" s="74">
        <f t="shared" si="0"/>
        <v>493.58</v>
      </c>
      <c r="J30" s="147">
        <v>24</v>
      </c>
      <c r="K30" s="26"/>
      <c r="L30" s="26"/>
      <c r="M30" s="26"/>
      <c r="N30" s="26"/>
      <c r="O30" s="26"/>
      <c r="P30" s="26"/>
    </row>
    <row r="31" spans="1:16" s="1" customFormat="1" ht="12.75">
      <c r="A31" s="190">
        <v>17</v>
      </c>
      <c r="B31" s="146" t="s">
        <v>19</v>
      </c>
      <c r="C31" s="89" t="s">
        <v>65</v>
      </c>
      <c r="D31" s="90" t="s">
        <v>53</v>
      </c>
      <c r="E31" s="91" t="s">
        <v>66</v>
      </c>
      <c r="F31" s="156">
        <f>1!G20</f>
        <v>158.87</v>
      </c>
      <c r="G31" s="156">
        <f>2!H20</f>
        <v>156.44</v>
      </c>
      <c r="H31" s="156">
        <f>3!H20</f>
        <v>157.42000000000002</v>
      </c>
      <c r="I31" s="74">
        <f t="shared" si="0"/>
        <v>472.73</v>
      </c>
      <c r="J31" s="147">
        <v>25</v>
      </c>
      <c r="K31" s="26"/>
      <c r="L31" s="26"/>
      <c r="M31" s="26"/>
      <c r="N31" s="26"/>
      <c r="O31" s="26"/>
      <c r="P31" s="26"/>
    </row>
    <row r="32" spans="1:16" s="1" customFormat="1" ht="15">
      <c r="A32" s="190">
        <v>28</v>
      </c>
      <c r="B32" s="146" t="s">
        <v>19</v>
      </c>
      <c r="C32" s="195" t="s">
        <v>83</v>
      </c>
      <c r="D32" s="155" t="s">
        <v>84</v>
      </c>
      <c r="E32" s="153" t="s">
        <v>85</v>
      </c>
      <c r="F32" s="156">
        <f>1!G31</f>
        <v>113.19</v>
      </c>
      <c r="G32" s="156">
        <f>2!H31</f>
        <v>167.29</v>
      </c>
      <c r="H32" s="156">
        <f>3!H31</f>
        <v>160.72</v>
      </c>
      <c r="I32" s="74">
        <f t="shared" si="0"/>
        <v>441.20000000000005</v>
      </c>
      <c r="J32" s="147">
        <v>26</v>
      </c>
      <c r="K32" s="26"/>
      <c r="L32" s="26"/>
      <c r="M32" s="26"/>
      <c r="N32" s="26"/>
      <c r="O32" s="26"/>
      <c r="P32" s="26"/>
    </row>
    <row r="33" spans="1:16" s="1" customFormat="1" ht="12.75">
      <c r="A33" s="190">
        <v>29</v>
      </c>
      <c r="B33" s="146" t="s">
        <v>19</v>
      </c>
      <c r="C33" s="196" t="s">
        <v>86</v>
      </c>
      <c r="D33" s="149" t="s">
        <v>87</v>
      </c>
      <c r="E33" s="150" t="s">
        <v>88</v>
      </c>
      <c r="F33" s="156">
        <f>1!G32</f>
        <v>92.81</v>
      </c>
      <c r="G33" s="156">
        <f>2!H32</f>
        <v>39.19999999999999</v>
      </c>
      <c r="H33" s="156">
        <f>3!H32</f>
        <v>127.35</v>
      </c>
      <c r="I33" s="74">
        <f t="shared" si="0"/>
        <v>259.36</v>
      </c>
      <c r="J33" s="147">
        <v>27</v>
      </c>
      <c r="K33" s="26"/>
      <c r="L33" s="26"/>
      <c r="M33" s="26"/>
      <c r="N33" s="26"/>
      <c r="O33" s="26"/>
      <c r="P33" s="26"/>
    </row>
    <row r="34" spans="1:16" s="1" customFormat="1" ht="15">
      <c r="A34" s="190">
        <v>16</v>
      </c>
      <c r="B34" s="146" t="s">
        <v>19</v>
      </c>
      <c r="C34" s="194" t="s">
        <v>63</v>
      </c>
      <c r="D34" s="152" t="s">
        <v>33</v>
      </c>
      <c r="E34" s="148" t="s">
        <v>94</v>
      </c>
      <c r="F34" s="156">
        <f>1!G19</f>
        <v>101.05</v>
      </c>
      <c r="G34" s="156">
        <f>2!H19</f>
        <v>54.2</v>
      </c>
      <c r="H34" s="156">
        <f>3!H19</f>
        <v>100.3</v>
      </c>
      <c r="I34" s="74">
        <f t="shared" si="0"/>
        <v>255.55</v>
      </c>
      <c r="J34" s="147">
        <v>28</v>
      </c>
      <c r="K34" s="26"/>
      <c r="L34" s="26"/>
      <c r="M34" s="26"/>
      <c r="N34" s="26"/>
      <c r="O34" s="26"/>
      <c r="P34" s="26"/>
    </row>
    <row r="35" spans="1:16" s="1" customFormat="1" ht="13.5" thickBot="1">
      <c r="A35" s="191">
        <v>18</v>
      </c>
      <c r="B35" s="181" t="s">
        <v>19</v>
      </c>
      <c r="C35" s="182" t="s">
        <v>67</v>
      </c>
      <c r="D35" s="183" t="s">
        <v>56</v>
      </c>
      <c r="E35" s="184" t="s">
        <v>68</v>
      </c>
      <c r="F35" s="193">
        <f>1!G21</f>
        <v>147.99</v>
      </c>
      <c r="G35" s="193">
        <f>2!H21</f>
        <v>98.6</v>
      </c>
      <c r="H35" s="193">
        <f>3!H21</f>
        <v>-49.7</v>
      </c>
      <c r="I35" s="76">
        <f t="shared" si="0"/>
        <v>196.89</v>
      </c>
      <c r="J35" s="185">
        <v>29</v>
      </c>
      <c r="K35" s="26"/>
      <c r="L35" s="26"/>
      <c r="M35" s="26"/>
      <c r="N35" s="26"/>
      <c r="O35" s="26"/>
      <c r="P35" s="26"/>
    </row>
    <row r="36" spans="1:16" s="1" customFormat="1" ht="13.5" thickBot="1">
      <c r="A36" s="168" t="s">
        <v>92</v>
      </c>
      <c r="B36" s="169"/>
      <c r="C36" s="169"/>
      <c r="D36" s="169"/>
      <c r="E36" s="169"/>
      <c r="F36" s="169"/>
      <c r="G36" s="169"/>
      <c r="H36" s="169"/>
      <c r="I36" s="169"/>
      <c r="J36" s="170"/>
      <c r="K36" s="26"/>
      <c r="L36" s="26"/>
      <c r="M36" s="26"/>
      <c r="N36" s="26"/>
      <c r="O36" s="26"/>
      <c r="P36" s="26"/>
    </row>
    <row r="37" spans="1:16" s="1" customFormat="1" ht="12.75">
      <c r="A37" s="3">
        <v>32</v>
      </c>
      <c r="B37" s="171" t="s">
        <v>89</v>
      </c>
      <c r="C37" s="172" t="s">
        <v>35</v>
      </c>
      <c r="D37" s="173" t="s">
        <v>36</v>
      </c>
      <c r="E37" s="174" t="s">
        <v>37</v>
      </c>
      <c r="F37" s="157">
        <f>1!G35</f>
        <v>185.15</v>
      </c>
      <c r="G37" s="157">
        <f>2!H35</f>
        <v>196.46</v>
      </c>
      <c r="H37" s="157">
        <f>3!H35</f>
        <v>199.82999999999998</v>
      </c>
      <c r="I37" s="72">
        <f aca="true" t="shared" si="2" ref="I37:I43">SUM(F37:H37)</f>
        <v>581.44</v>
      </c>
      <c r="J37" s="61">
        <v>1</v>
      </c>
      <c r="K37" s="26"/>
      <c r="L37" s="26"/>
      <c r="M37" s="26"/>
      <c r="N37" s="26"/>
      <c r="O37" s="26"/>
      <c r="P37" s="26"/>
    </row>
    <row r="38" spans="1:16" s="1" customFormat="1" ht="12.75">
      <c r="A38" s="2">
        <v>31</v>
      </c>
      <c r="B38" s="45" t="s">
        <v>89</v>
      </c>
      <c r="C38" s="89" t="s">
        <v>43</v>
      </c>
      <c r="D38" s="90" t="s">
        <v>44</v>
      </c>
      <c r="E38" s="91" t="s">
        <v>45</v>
      </c>
      <c r="F38" s="156">
        <f>1!G34</f>
        <v>181.11</v>
      </c>
      <c r="G38" s="156">
        <f>2!H34</f>
        <v>196.12</v>
      </c>
      <c r="H38" s="156">
        <f>3!H34</f>
        <v>190.55</v>
      </c>
      <c r="I38" s="74">
        <f t="shared" si="2"/>
        <v>567.78</v>
      </c>
      <c r="J38" s="62">
        <v>2</v>
      </c>
      <c r="K38" s="26"/>
      <c r="L38" s="26"/>
      <c r="M38" s="26"/>
      <c r="N38" s="26"/>
      <c r="O38" s="26"/>
      <c r="P38" s="26"/>
    </row>
    <row r="39" spans="1:16" s="1" customFormat="1" ht="12.75">
      <c r="A39" s="2">
        <v>30</v>
      </c>
      <c r="B39" s="45" t="s">
        <v>89</v>
      </c>
      <c r="C39" s="89" t="s">
        <v>40</v>
      </c>
      <c r="D39" s="90" t="s">
        <v>41</v>
      </c>
      <c r="E39" s="91" t="s">
        <v>42</v>
      </c>
      <c r="F39" s="156">
        <f>1!G33</f>
        <v>195.1</v>
      </c>
      <c r="G39" s="156">
        <f>2!H33</f>
        <v>173.94</v>
      </c>
      <c r="H39" s="156">
        <f>3!H33</f>
        <v>193.86</v>
      </c>
      <c r="I39" s="74">
        <f t="shared" si="2"/>
        <v>562.9</v>
      </c>
      <c r="J39" s="62">
        <v>3</v>
      </c>
      <c r="K39" s="26"/>
      <c r="L39" s="26"/>
      <c r="M39" s="26"/>
      <c r="N39" s="26"/>
      <c r="O39" s="26"/>
      <c r="P39" s="26"/>
    </row>
    <row r="40" spans="1:16" s="1" customFormat="1" ht="12.75">
      <c r="A40" s="2">
        <v>34</v>
      </c>
      <c r="B40" s="45" t="s">
        <v>89</v>
      </c>
      <c r="C40" s="89" t="s">
        <v>72</v>
      </c>
      <c r="D40" s="90" t="s">
        <v>73</v>
      </c>
      <c r="E40" s="91" t="s">
        <v>62</v>
      </c>
      <c r="F40" s="156">
        <f>1!G37</f>
        <v>180.66</v>
      </c>
      <c r="G40" s="156">
        <f>2!H37</f>
        <v>194.69</v>
      </c>
      <c r="H40" s="156">
        <f>3!H37</f>
        <v>174.43</v>
      </c>
      <c r="I40" s="74">
        <f t="shared" si="2"/>
        <v>549.78</v>
      </c>
      <c r="J40" s="62">
        <v>4</v>
      </c>
      <c r="K40" s="26"/>
      <c r="L40" s="26"/>
      <c r="M40" s="26"/>
      <c r="N40" s="26"/>
      <c r="O40" s="26"/>
      <c r="P40" s="26"/>
    </row>
    <row r="41" spans="1:16" s="1" customFormat="1" ht="12.75">
      <c r="A41" s="2">
        <v>35</v>
      </c>
      <c r="B41" s="45" t="s">
        <v>89</v>
      </c>
      <c r="C41" s="89" t="s">
        <v>79</v>
      </c>
      <c r="D41" s="90" t="s">
        <v>61</v>
      </c>
      <c r="E41" s="91" t="s">
        <v>80</v>
      </c>
      <c r="F41" s="156">
        <f>1!G38</f>
        <v>190.62</v>
      </c>
      <c r="G41" s="156">
        <f>2!H38</f>
        <v>177.64</v>
      </c>
      <c r="H41" s="156">
        <f>3!H38</f>
        <v>164.70999999999998</v>
      </c>
      <c r="I41" s="74">
        <f t="shared" si="2"/>
        <v>532.97</v>
      </c>
      <c r="J41" s="62">
        <v>5</v>
      </c>
      <c r="K41" s="26"/>
      <c r="L41" s="26"/>
      <c r="M41" s="26"/>
      <c r="N41" s="26"/>
      <c r="O41" s="26"/>
      <c r="P41" s="26"/>
    </row>
    <row r="42" spans="1:16" s="1" customFormat="1" ht="12.75">
      <c r="A42" s="2">
        <v>33</v>
      </c>
      <c r="B42" s="45" t="s">
        <v>89</v>
      </c>
      <c r="C42" s="89" t="s">
        <v>52</v>
      </c>
      <c r="D42" s="90" t="s">
        <v>53</v>
      </c>
      <c r="E42" s="91" t="s">
        <v>34</v>
      </c>
      <c r="F42" s="156">
        <f>1!G36</f>
        <v>173.34</v>
      </c>
      <c r="G42" s="156">
        <f>2!H36</f>
        <v>168.49</v>
      </c>
      <c r="H42" s="156">
        <f>3!H36</f>
        <v>184.82</v>
      </c>
      <c r="I42" s="74">
        <f t="shared" si="2"/>
        <v>526.6500000000001</v>
      </c>
      <c r="J42" s="62">
        <v>6</v>
      </c>
      <c r="K42" s="26"/>
      <c r="L42" s="26"/>
      <c r="M42" s="26"/>
      <c r="N42" s="26"/>
      <c r="O42" s="26"/>
      <c r="P42" s="26"/>
    </row>
    <row r="43" spans="1:16" s="1" customFormat="1" ht="13.5" thickBot="1">
      <c r="A43" s="4">
        <v>36</v>
      </c>
      <c r="B43" s="175" t="s">
        <v>89</v>
      </c>
      <c r="C43" s="176" t="s">
        <v>69</v>
      </c>
      <c r="D43" s="177" t="s">
        <v>70</v>
      </c>
      <c r="E43" s="178" t="s">
        <v>31</v>
      </c>
      <c r="F43" s="193">
        <f>1!G39</f>
        <v>147.64</v>
      </c>
      <c r="G43" s="193">
        <f>2!H39</f>
        <v>114.2</v>
      </c>
      <c r="H43" s="193">
        <f>3!H39</f>
        <v>129.4</v>
      </c>
      <c r="I43" s="76">
        <f t="shared" si="2"/>
        <v>391.24</v>
      </c>
      <c r="J43" s="63">
        <v>7</v>
      </c>
      <c r="K43" s="26"/>
      <c r="L43" s="26"/>
      <c r="M43" s="26"/>
      <c r="N43" s="26"/>
      <c r="O43" s="26"/>
      <c r="P43" s="26"/>
    </row>
    <row r="44" spans="1:16" s="1" customFormat="1" ht="12.75">
      <c r="A44" s="186" t="s">
        <v>21</v>
      </c>
      <c r="B44" s="186">
        <f>COUNTIF(B5:B43,"R")</f>
        <v>7</v>
      </c>
      <c r="C44" s="9"/>
      <c r="D44" s="10"/>
      <c r="E44" s="10"/>
      <c r="F44" s="22"/>
      <c r="G44" s="22"/>
      <c r="H44" s="22"/>
      <c r="I44" s="23"/>
      <c r="J44" s="24"/>
      <c r="K44" s="26"/>
      <c r="L44" s="26"/>
      <c r="M44" s="26"/>
      <c r="N44" s="26"/>
      <c r="O44" s="26"/>
      <c r="P44" s="26"/>
    </row>
    <row r="45" spans="1:16" s="1" customFormat="1" ht="12.75">
      <c r="A45" s="64"/>
      <c r="B45" s="64"/>
      <c r="C45" s="9"/>
      <c r="D45" s="10"/>
      <c r="E45" s="10"/>
      <c r="F45" s="187">
        <f>1!G2</f>
        <v>14</v>
      </c>
      <c r="G45" s="187">
        <f>2!H2</f>
        <v>14</v>
      </c>
      <c r="H45" s="187">
        <f>3!H2</f>
        <v>14</v>
      </c>
      <c r="I45" s="188">
        <f>SUM(F45:H45)</f>
        <v>42</v>
      </c>
      <c r="J45" s="24"/>
      <c r="K45" s="26"/>
      <c r="L45" s="26"/>
      <c r="M45" s="26"/>
      <c r="N45" s="26"/>
      <c r="O45" s="26"/>
      <c r="P45" s="26"/>
    </row>
    <row r="46" spans="1:16" s="1" customFormat="1" ht="12.75">
      <c r="A46" s="7"/>
      <c r="B46" s="7"/>
      <c r="C46" s="7" t="s">
        <v>10</v>
      </c>
      <c r="D46" s="158">
        <v>42665</v>
      </c>
      <c r="E46" s="6"/>
      <c r="F46" s="6"/>
      <c r="G46" s="6"/>
      <c r="H46" s="6"/>
      <c r="I46" s="6"/>
      <c r="J46" s="6"/>
      <c r="K46" s="26"/>
      <c r="L46" s="26"/>
      <c r="M46" s="26"/>
      <c r="N46" s="26"/>
      <c r="O46" s="26"/>
      <c r="P46" s="2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 t="s">
        <v>11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35" t="s">
        <v>17</v>
      </c>
      <c r="D49" s="6"/>
      <c r="E49" s="6"/>
      <c r="F49" s="35" t="s">
        <v>22</v>
      </c>
      <c r="G49" s="6"/>
      <c r="H49" s="6"/>
      <c r="I49" s="36"/>
      <c r="J49" s="6"/>
      <c r="K49" s="6"/>
      <c r="L49" s="6"/>
      <c r="M49" s="6"/>
      <c r="N49" s="6"/>
      <c r="O49" s="6"/>
      <c r="P49" s="6"/>
    </row>
    <row r="50" spans="1:16" ht="12.75">
      <c r="A50" s="8"/>
      <c r="B50" s="8"/>
      <c r="C50" s="8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8"/>
      <c r="B51" s="8"/>
      <c r="C51" s="8"/>
      <c r="D51" s="8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8"/>
      <c r="B52" s="8"/>
      <c r="C52" s="8"/>
      <c r="D52" s="8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8"/>
      <c r="B53" s="8"/>
      <c r="C53" s="9"/>
      <c r="D53" s="10"/>
      <c r="E53" s="1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8"/>
      <c r="B54" s="8"/>
      <c r="C54" s="9"/>
      <c r="D54" s="10"/>
      <c r="E54" s="1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8"/>
      <c r="B55" s="8"/>
      <c r="C55" s="8"/>
      <c r="D55" s="8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sheetProtection/>
  <mergeCells count="7">
    <mergeCell ref="A1:D1"/>
    <mergeCell ref="E1:H3"/>
    <mergeCell ref="I1:J3"/>
    <mergeCell ref="M1:O3"/>
    <mergeCell ref="A2:D3"/>
    <mergeCell ref="A36:J36"/>
    <mergeCell ref="A6:J6"/>
  </mergeCells>
  <conditionalFormatting sqref="B7:B35 B37:B43">
    <cfRule type="cellIs" priority="1" dxfId="0" operator="equal" stopIfTrue="1">
      <formula>"R"</formula>
    </cfRule>
  </conditionalFormatting>
  <printOptions/>
  <pageMargins left="0.59" right="0.2" top="0.42" bottom="0.71" header="0.14" footer="0.41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2016-10-22T12:23:32Z</cp:lastPrinted>
  <dcterms:created xsi:type="dcterms:W3CDTF">2003-04-01T12:06:07Z</dcterms:created>
  <dcterms:modified xsi:type="dcterms:W3CDTF">2016-10-22T16:48:02Z</dcterms:modified>
  <cp:category/>
  <cp:version/>
  <cp:contentType/>
  <cp:contentStatus/>
</cp:coreProperties>
</file>